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onicag/Desktop/"/>
    </mc:Choice>
  </mc:AlternateContent>
  <xr:revisionPtr revIDLastSave="0" documentId="13_ncr:1_{6880BF21-C728-EE42-8052-DBDB31CE72A6}" xr6:coauthVersionLast="47" xr6:coauthVersionMax="47" xr10:uidLastSave="{00000000-0000-0000-0000-000000000000}"/>
  <bookViews>
    <workbookView xWindow="6300" yWindow="1700" windowWidth="28280" windowHeight="17300" tabRatio="968" activeTab="11" xr2:uid="{00000000-000D-0000-FFFF-FFFF00000000}"/>
  </bookViews>
  <sheets>
    <sheet name="Style Summary" sheetId="4" r:id="rId1"/>
    <sheet name="Yarn &amp; Trim Sheet BOM" sheetId="5" r:id="rId2"/>
    <sheet name="Dev Detailed Sketch" sheetId="65" r:id="rId3"/>
    <sheet name="Dev Comment Spec" sheetId="57" r:id="rId4"/>
    <sheet name="Dev Detailed Sketch - Proto" sheetId="62" r:id="rId5"/>
    <sheet name="Detailed Sketch - SMS Fit" sheetId="2" r:id="rId6"/>
    <sheet name="Detailed Sketch - PPS" sheetId="60" r:id="rId7"/>
    <sheet name="Detailed Sketch - TOP" sheetId="61" r:id="rId8"/>
    <sheet name="Fit Comment Spec" sheetId="58" r:id="rId9"/>
    <sheet name="Sheet1" sheetId="63" state="hidden" r:id="rId10"/>
    <sheet name="Graded Spec - DRESS" sheetId="38" r:id="rId11"/>
    <sheet name="Label Sheet - KNITWEAR" sheetId="29" r:id="rId12"/>
    <sheet name="Sheet2" sheetId="64" state="hidden" r:id="rId13"/>
  </sheets>
  <externalReferences>
    <externalReference r:id="rId14"/>
  </externalReferences>
  <definedNames>
    <definedName name="_xlnm.Print_Area" localSheetId="6">'Detailed Sketch - PPS'!$A$1:$M$154</definedName>
    <definedName name="_xlnm.Print_Area" localSheetId="5">'Detailed Sketch - SMS Fit'!$A$1:$M$154</definedName>
    <definedName name="_xlnm.Print_Area" localSheetId="7">'Detailed Sketch - TOP'!$A$1:$M$82</definedName>
    <definedName name="_xlnm.Print_Area" localSheetId="3">'Dev Comment Spec'!$B$1:$N$48</definedName>
    <definedName name="_xlnm.Print_Area" localSheetId="2">'Dev Detailed Sketch'!$A$1:$M$226</definedName>
    <definedName name="_xlnm.Print_Area" localSheetId="4">'Dev Detailed Sketch - Proto'!$A$1:$M$154</definedName>
    <definedName name="_xlnm.Print_Area" localSheetId="8">'Fit Comment Spec'!$B$1:$Q$53</definedName>
    <definedName name="_xlnm.Print_Area" localSheetId="10">'Graded Spec - DRESS'!$A$1:$P$48</definedName>
    <definedName name="_xlnm.Print_Area" localSheetId="11">'Label Sheet - KNITWEAR'!$A$1:$L$60</definedName>
    <definedName name="_xlnm.Print_Area" localSheetId="0">'Style Summary'!$A$1:$M$110</definedName>
    <definedName name="_xlnm.Print_Area" localSheetId="1">'Yarn &amp; Trim Sheet BOM'!$A$1:$K$71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5" l="1"/>
  <c r="E4" i="65"/>
  <c r="B5" i="65"/>
  <c r="E5" i="65"/>
  <c r="J5" i="65"/>
  <c r="B6" i="65"/>
  <c r="E6" i="65"/>
  <c r="J6" i="65"/>
  <c r="B7" i="65"/>
  <c r="E7" i="65"/>
  <c r="J7" i="65"/>
  <c r="B8" i="65"/>
  <c r="E8" i="65"/>
  <c r="J8" i="65"/>
  <c r="H26" i="38"/>
  <c r="P26" i="38"/>
  <c r="N26" i="38"/>
  <c r="L26" i="38"/>
  <c r="L15" i="38"/>
  <c r="N15" i="38"/>
  <c r="P15" i="38"/>
  <c r="H15" i="38"/>
  <c r="L42" i="38"/>
  <c r="N42" i="38"/>
  <c r="P42" i="38"/>
  <c r="H42" i="38"/>
  <c r="L40" i="38"/>
  <c r="N40" i="38"/>
  <c r="P40" i="38"/>
  <c r="H40" i="38"/>
  <c r="L39" i="38"/>
  <c r="N39" i="38"/>
  <c r="P39" i="38"/>
  <c r="H39" i="38"/>
  <c r="L38" i="38"/>
  <c r="N38" i="38"/>
  <c r="P38" i="38"/>
  <c r="H38" i="38"/>
  <c r="L37" i="38"/>
  <c r="N37" i="38"/>
  <c r="P37" i="38"/>
  <c r="H37" i="38"/>
  <c r="L36" i="38"/>
  <c r="N36" i="38"/>
  <c r="P36" i="38"/>
  <c r="H36" i="38"/>
  <c r="L35" i="38"/>
  <c r="N35" i="38"/>
  <c r="P35" i="38"/>
  <c r="H35" i="38"/>
  <c r="L34" i="38"/>
  <c r="N34" i="38"/>
  <c r="P34" i="38"/>
  <c r="H34" i="38"/>
  <c r="L32" i="38"/>
  <c r="N32" i="38"/>
  <c r="P32" i="38"/>
  <c r="H32" i="38"/>
  <c r="L31" i="38"/>
  <c r="N31" i="38"/>
  <c r="P31" i="38"/>
  <c r="H31" i="38"/>
  <c r="L30" i="38"/>
  <c r="N30" i="38"/>
  <c r="P30" i="38"/>
  <c r="H30" i="38"/>
  <c r="L25" i="38"/>
  <c r="N25" i="38"/>
  <c r="P25" i="38"/>
  <c r="H25" i="38"/>
  <c r="L24" i="38"/>
  <c r="N24" i="38"/>
  <c r="P24" i="38"/>
  <c r="H24" i="38"/>
  <c r="L23" i="38"/>
  <c r="N23" i="38"/>
  <c r="P23" i="38"/>
  <c r="H23" i="38"/>
  <c r="L21" i="38"/>
  <c r="N21" i="38"/>
  <c r="P21" i="38"/>
  <c r="H21" i="38"/>
  <c r="L20" i="38"/>
  <c r="N20" i="38"/>
  <c r="P20" i="38"/>
  <c r="H20" i="38"/>
  <c r="L19" i="38"/>
  <c r="N19" i="38"/>
  <c r="P19" i="38"/>
  <c r="H19" i="38"/>
  <c r="L17" i="38"/>
  <c r="N17" i="38"/>
  <c r="P17" i="38"/>
  <c r="H17" i="38"/>
  <c r="L14" i="38"/>
  <c r="N14" i="38"/>
  <c r="P14" i="38"/>
  <c r="H14" i="38"/>
  <c r="L13" i="38"/>
  <c r="N13" i="38"/>
  <c r="P13" i="38"/>
  <c r="H13" i="38"/>
  <c r="J8" i="62"/>
  <c r="E8" i="62"/>
  <c r="B8" i="62"/>
  <c r="J7" i="62"/>
  <c r="E7" i="62"/>
  <c r="B7" i="62"/>
  <c r="J6" i="62"/>
  <c r="E6" i="62"/>
  <c r="B6" i="62"/>
  <c r="J5" i="62"/>
  <c r="E5" i="62"/>
  <c r="B5" i="62"/>
  <c r="J4" i="62"/>
  <c r="E4" i="62"/>
  <c r="B4" i="62"/>
  <c r="J8" i="61"/>
  <c r="E8" i="61"/>
  <c r="B8" i="61"/>
  <c r="J7" i="61"/>
  <c r="E7" i="61"/>
  <c r="B7" i="61"/>
  <c r="J6" i="61"/>
  <c r="E6" i="61"/>
  <c r="B6" i="61"/>
  <c r="J5" i="61"/>
  <c r="E5" i="61"/>
  <c r="B5" i="61"/>
  <c r="J4" i="61"/>
  <c r="E4" i="61"/>
  <c r="B4" i="61"/>
  <c r="J8" i="60"/>
  <c r="E8" i="60"/>
  <c r="B8" i="60"/>
  <c r="J7" i="60"/>
  <c r="E7" i="60"/>
  <c r="B7" i="60"/>
  <c r="J6" i="60"/>
  <c r="E6" i="60"/>
  <c r="B6" i="60"/>
  <c r="J5" i="60"/>
  <c r="E5" i="60"/>
  <c r="B5" i="60"/>
  <c r="J4" i="60"/>
  <c r="E4" i="60"/>
  <c r="E4" i="2"/>
  <c r="E4" i="29"/>
  <c r="F4" i="38"/>
  <c r="F4" i="58"/>
  <c r="F4" i="57"/>
  <c r="F5" i="57"/>
  <c r="E4" i="5"/>
  <c r="E7" i="29"/>
  <c r="E6" i="29"/>
  <c r="F7" i="38"/>
  <c r="F6" i="38"/>
  <c r="F7" i="58"/>
  <c r="F6" i="58"/>
  <c r="F7" i="57"/>
  <c r="F6" i="57"/>
  <c r="E7" i="2"/>
  <c r="E6" i="2"/>
  <c r="E7" i="5"/>
  <c r="E6" i="5"/>
  <c r="J8" i="29"/>
  <c r="E8" i="29"/>
  <c r="B8" i="29"/>
  <c r="J7" i="29"/>
  <c r="B7" i="29"/>
  <c r="J6" i="29"/>
  <c r="B6" i="29"/>
  <c r="J5" i="29"/>
  <c r="E5" i="29"/>
  <c r="B5" i="29"/>
  <c r="J4" i="29"/>
  <c r="B4" i="29"/>
  <c r="K8" i="38"/>
  <c r="F8" i="38"/>
  <c r="B8" i="38"/>
  <c r="K7" i="38"/>
  <c r="B7" i="38"/>
  <c r="K6" i="38"/>
  <c r="B6" i="38"/>
  <c r="K5" i="38"/>
  <c r="F5" i="38"/>
  <c r="B5" i="38"/>
  <c r="K4" i="38"/>
  <c r="B4" i="38"/>
  <c r="K8" i="58"/>
  <c r="F8" i="58"/>
  <c r="C8" i="58"/>
  <c r="K7" i="58"/>
  <c r="C7" i="58"/>
  <c r="K6" i="58"/>
  <c r="C6" i="58"/>
  <c r="K5" i="58"/>
  <c r="F5" i="58"/>
  <c r="C5" i="58"/>
  <c r="K4" i="58"/>
  <c r="C4" i="58"/>
  <c r="K8" i="57"/>
  <c r="F8" i="57"/>
  <c r="C8" i="57"/>
  <c r="K7" i="57"/>
  <c r="C7" i="57"/>
  <c r="K6" i="57"/>
  <c r="C6" i="57"/>
  <c r="K5" i="57"/>
  <c r="C5" i="57"/>
  <c r="K4" i="57"/>
  <c r="C4" i="57"/>
  <c r="J8" i="5"/>
  <c r="E8" i="5"/>
  <c r="B8" i="5"/>
  <c r="J7" i="5"/>
  <c r="B7" i="5"/>
  <c r="J6" i="5"/>
  <c r="B6" i="5"/>
  <c r="J5" i="5"/>
  <c r="E5" i="5"/>
  <c r="B5" i="5"/>
  <c r="J4" i="5"/>
  <c r="B4" i="5"/>
  <c r="B4" i="2"/>
  <c r="J8" i="2"/>
  <c r="E8" i="2"/>
  <c r="B8" i="2"/>
  <c r="J7" i="2"/>
  <c r="B7" i="2"/>
  <c r="J6" i="2"/>
  <c r="B6" i="2"/>
  <c r="J5" i="2"/>
  <c r="E5" i="2"/>
  <c r="B5" i="2"/>
  <c r="J4" i="2"/>
</calcChain>
</file>

<file path=xl/sharedStrings.xml><?xml version="1.0" encoding="utf-8"?>
<sst xmlns="http://schemas.openxmlformats.org/spreadsheetml/2006/main" count="769" uniqueCount="280">
  <si>
    <t>Mill:</t>
  </si>
  <si>
    <t>Content:</t>
  </si>
  <si>
    <t>TRIM:</t>
  </si>
  <si>
    <t>Division:</t>
  </si>
  <si>
    <t>Season:</t>
  </si>
  <si>
    <t>Delivery:</t>
  </si>
  <si>
    <t>Factory:</t>
  </si>
  <si>
    <t xml:space="preserve"> </t>
  </si>
  <si>
    <t>Ref#:</t>
  </si>
  <si>
    <t>Placement:</t>
  </si>
  <si>
    <t>Date:</t>
  </si>
  <si>
    <t>Quantity:</t>
  </si>
  <si>
    <t>Color:</t>
  </si>
  <si>
    <t xml:space="preserve">Style #: </t>
  </si>
  <si>
    <t xml:space="preserve">Date: </t>
  </si>
  <si>
    <t>Supplier:</t>
  </si>
  <si>
    <t>GRADE</t>
  </si>
  <si>
    <t>CHEST 1" DOWN FROM ARMHOLE</t>
  </si>
  <si>
    <t>Tolerance</t>
  </si>
  <si>
    <t>REQ</t>
  </si>
  <si>
    <t>Sample</t>
  </si>
  <si>
    <t>S</t>
  </si>
  <si>
    <t>Spec</t>
  </si>
  <si>
    <t>XS</t>
  </si>
  <si>
    <t>M</t>
  </si>
  <si>
    <t>L</t>
  </si>
  <si>
    <t>+/-</t>
  </si>
  <si>
    <t>Size: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</si>
  <si>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</si>
  <si>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</si>
  <si>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</si>
  <si>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</si>
  <si>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</si>
  <si>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</si>
  <si>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</si>
  <si>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</si>
  <si>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</si>
  <si>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</si>
  <si>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</si>
  <si>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</t>
  </si>
  <si>
    <t>P</t>
  </si>
  <si>
    <t>R</t>
  </si>
  <si>
    <t>T</t>
  </si>
  <si>
    <t>U</t>
  </si>
  <si>
    <t>V</t>
  </si>
  <si>
    <t>W</t>
  </si>
  <si>
    <t>TOL</t>
  </si>
  <si>
    <t>1 PC</t>
  </si>
  <si>
    <t>TOP RIGHT CORNER OF POLY BAG</t>
  </si>
  <si>
    <t>CARE/CONTENT LABEL</t>
  </si>
  <si>
    <t>WHITE GROUND W/BLACK LETTERING</t>
  </si>
  <si>
    <t>A . L . C .</t>
  </si>
  <si>
    <t>Revised</t>
  </si>
  <si>
    <t>Comment</t>
  </si>
  <si>
    <t>SPECS</t>
  </si>
  <si>
    <t>Style Name:</t>
  </si>
  <si>
    <t>Tech Designer:</t>
  </si>
  <si>
    <t>WHITE GROUND/ BLACK LETTERING</t>
  </si>
  <si>
    <t>DEV</t>
  </si>
  <si>
    <t>1ST PROTO</t>
  </si>
  <si>
    <t>Gauge:</t>
  </si>
  <si>
    <t>Garment Content:</t>
  </si>
  <si>
    <t>FRONT</t>
  </si>
  <si>
    <t>BACK</t>
  </si>
  <si>
    <t>Yarn &amp; Trim Sheet</t>
  </si>
  <si>
    <t>YARN 1:</t>
  </si>
  <si>
    <t>YARN 2:</t>
  </si>
  <si>
    <t>Yarn Count:</t>
  </si>
  <si>
    <t>Number of Plies:</t>
  </si>
  <si>
    <t>Size Range:</t>
  </si>
  <si>
    <t>Article#/Book:</t>
  </si>
  <si>
    <t>YARN 3:</t>
  </si>
  <si>
    <t>YARN 4:</t>
  </si>
  <si>
    <t xml:space="preserve">SWEEP - STRAIGHT (AT EDGE) </t>
  </si>
  <si>
    <t>SMS</t>
  </si>
  <si>
    <t>PPS</t>
  </si>
  <si>
    <t>TOP</t>
  </si>
  <si>
    <t>STITCHES:</t>
  </si>
  <si>
    <t>GG/END/PLY:</t>
  </si>
  <si>
    <t>STITCH:</t>
  </si>
  <si>
    <t>LOCATION:</t>
  </si>
  <si>
    <t>CONTENT:</t>
  </si>
  <si>
    <t>COLOR</t>
  </si>
  <si>
    <t>QTY:</t>
  </si>
  <si>
    <t>Article:</t>
  </si>
  <si>
    <t>COMMENTS:</t>
  </si>
  <si>
    <t>COO:</t>
  </si>
  <si>
    <t>MILL COL:</t>
  </si>
  <si>
    <t>Label Placement Sheet - Sweaters</t>
  </si>
  <si>
    <t xml:space="preserve">         </t>
  </si>
  <si>
    <t>DEVELOPMENT COMMENTS:</t>
  </si>
  <si>
    <t>Please proceed to 1st proto sample with the following construction and comments:</t>
  </si>
  <si>
    <t>CONSTRUCTION:</t>
  </si>
  <si>
    <t>A. STITCHES:</t>
  </si>
  <si>
    <t xml:space="preserve">B. GAUGE: </t>
  </si>
  <si>
    <t xml:space="preserve">C. ENDS: </t>
  </si>
  <si>
    <t>XL</t>
  </si>
  <si>
    <t>Description:</t>
  </si>
  <si>
    <t>Article #:</t>
  </si>
  <si>
    <t>VENDOR TO SOURCE</t>
  </si>
  <si>
    <t>POLYBAG</t>
  </si>
  <si>
    <t>CLEAR</t>
  </si>
  <si>
    <t>Designer:</t>
  </si>
  <si>
    <t>Group Name:</t>
  </si>
  <si>
    <t>SIMKHAI</t>
  </si>
  <si>
    <t>TECH PACK - KNITWEAR</t>
  </si>
  <si>
    <t>XS-XL</t>
  </si>
  <si>
    <t>SIMKHAI MAIN WOVEN LABEL #2</t>
  </si>
  <si>
    <t>COLONIAL TAG AND LABEL INC</t>
  </si>
  <si>
    <t>HANGTAG</t>
  </si>
  <si>
    <t>SECURITY SEAL STRING</t>
  </si>
  <si>
    <t>WOVEN SIZE / COO LABEL</t>
  </si>
  <si>
    <t>BUTTON BAG</t>
  </si>
  <si>
    <t xml:space="preserve">UPC STICKER </t>
  </si>
  <si>
    <t>MM/DD</t>
  </si>
  <si>
    <t>Development Comment Spec Sheet - Dress</t>
  </si>
  <si>
    <t>Fit Comment Spec Sheet - Dress</t>
  </si>
  <si>
    <t>Graded Spec Sheet - Dress</t>
  </si>
  <si>
    <t>Development Detailed Sketch</t>
  </si>
  <si>
    <t>Detailed Sketch</t>
  </si>
  <si>
    <t xml:space="preserve">Point of Measure (widths): </t>
  </si>
  <si>
    <t>POINT OF MEASURE - WIDTHS</t>
  </si>
  <si>
    <t>Q</t>
  </si>
  <si>
    <t>JOSI-ML10</t>
  </si>
  <si>
    <t>JOSI-SL03-CHINA</t>
  </si>
  <si>
    <t>JOSI-T01S</t>
  </si>
  <si>
    <t>JOSI-BT01</t>
  </si>
  <si>
    <t>2" SWIFT TACK</t>
  </si>
  <si>
    <r>
      <t xml:space="preserve"> DIAGRAM:</t>
    </r>
    <r>
      <rPr>
        <b/>
        <sz val="14"/>
        <color rgb="FFC00000"/>
        <rFont val="Arial"/>
        <family val="2"/>
      </rPr>
      <t xml:space="preserve"> *PLEASE NOTE SKETCH IS NOT DRAWN TO SCALE</t>
    </r>
  </si>
  <si>
    <t>FTY SOURCE</t>
  </si>
  <si>
    <t>SATIN RIBBON</t>
  </si>
  <si>
    <t>1/8" WIDTH</t>
  </si>
  <si>
    <t>WEIGHT (GRAMS)</t>
  </si>
  <si>
    <t>SHOULDER SLOPE - SM TO SM</t>
  </si>
  <si>
    <t>WAIST- 15"  DOWN FROM HPS</t>
  </si>
  <si>
    <t>ARMHOLE STRAIGHT - SM TO SM</t>
  </si>
  <si>
    <t>U/A CAST OFF WIDTH (ONE SIDE)</t>
  </si>
  <si>
    <t>BACK NECK DROP - SM TO SM</t>
  </si>
  <si>
    <t>NECK WIDTH - SM TO SM</t>
  </si>
  <si>
    <t>HANGER LOOP LENGTH - ON FOLD - SATIN RIBBON</t>
  </si>
  <si>
    <t>DIAGRAM DATE:</t>
  </si>
  <si>
    <t>Target</t>
  </si>
  <si>
    <t>JOSI-CL02</t>
  </si>
  <si>
    <t>CF LENGTH FROM HPS - SM TO EDGE</t>
  </si>
  <si>
    <t>CB LENGTH FROM HPS - SM TO EDGE</t>
  </si>
  <si>
    <t>FOR ALL STRETCHY &amp; COMPACT KNIT STYLES, PLEASE LINK WITH SELF YARN &amp; WOOLY NYLON THREAD</t>
  </si>
  <si>
    <t>RACHEL / SIERRA</t>
  </si>
  <si>
    <t>426-1100-K</t>
  </si>
  <si>
    <t>D2</t>
  </si>
  <si>
    <t>PF26</t>
  </si>
  <si>
    <t>ACCORDION COMPACT</t>
  </si>
  <si>
    <t>NV</t>
  </si>
  <si>
    <t>1/37NM</t>
  </si>
  <si>
    <t>14GG</t>
  </si>
  <si>
    <t>2E</t>
  </si>
  <si>
    <t>83% RECYCLED VISCOSE, 17% POLYESTER</t>
  </si>
  <si>
    <t>JP</t>
  </si>
  <si>
    <t>SEE YARN &amp; TRIM SHEET</t>
  </si>
  <si>
    <t>14GG 2E</t>
  </si>
  <si>
    <t>3D FINS AS SWATCH</t>
  </si>
  <si>
    <t>ALL OVER EXCL. TRIMS</t>
  </si>
  <si>
    <t>WINNING</t>
  </si>
  <si>
    <t>CHINA</t>
  </si>
  <si>
    <t>BRIGHT ELITE</t>
  </si>
  <si>
    <t>OTTOMAN</t>
  </si>
  <si>
    <t>WAISTBAND</t>
  </si>
  <si>
    <t>FNR</t>
  </si>
  <si>
    <t>BACK SIDE OF AH</t>
  </si>
  <si>
    <t>NECK TRIM</t>
  </si>
  <si>
    <t>14GG 2+1HPL</t>
  </si>
  <si>
    <t>83% RECYCLED VISCOSE, 17% POLYESTER+LYCRA</t>
  </si>
  <si>
    <t>YARN 5:</t>
  </si>
  <si>
    <t>HIGH POWER LYCRA</t>
  </si>
  <si>
    <t>DTM</t>
  </si>
  <si>
    <t>U/A SS</t>
  </si>
  <si>
    <t>2</t>
  </si>
  <si>
    <t>tension/gg/end follow swatch; update fins color &amp; layout as image, with 1/4" spacing inbetween tiers</t>
  </si>
  <si>
    <t>1)wide slightly curve neck shape, neck trim front and back link together at shoulder seam, see image</t>
  </si>
  <si>
    <t>2)multicolor style, neck trim in 1 color, front&amp;back dress and waistband in 4 colors (see image for color layout). Please submit proto in available combo colors</t>
  </si>
  <si>
    <t>3)back side of armhole finish in 1/4" FNR "facing"</t>
  </si>
  <si>
    <t>4)tall waistband in ottoman stitch, 1 tier of fins at upper bodice and 2 tiers of fins at bottom skirt</t>
  </si>
  <si>
    <t>4a.sunburst skirt volume like image, but in 2 tiers of fins only</t>
  </si>
  <si>
    <t>ACROSS SHOULDER TO SHOULDER - ED TO ED</t>
  </si>
  <si>
    <t>fty adv</t>
  </si>
  <si>
    <t>ACROSS FRONT 5" DWN HPS  - ED TO ED</t>
  </si>
  <si>
    <t>ACROSS BACK 5" DWN HPS  - ED TO ED</t>
  </si>
  <si>
    <t>HIGH HIP - STRAIGHT AT 1ST TIER JOIN</t>
  </si>
  <si>
    <t>LOW HIP - STRAIGHT AT 2ND TIER JOIN</t>
  </si>
  <si>
    <t>WB HEIGHT</t>
  </si>
  <si>
    <t>est. 40</t>
  </si>
  <si>
    <t>FIG MULTI</t>
  </si>
  <si>
    <t>CERULEAN MULTI</t>
  </si>
  <si>
    <t>IVORY</t>
  </si>
  <si>
    <t>EL-7258</t>
  </si>
  <si>
    <t>YOLK 11-0515 TCX</t>
  </si>
  <si>
    <t>BUBBLEGUM 13-1409 TCX</t>
  </si>
  <si>
    <t>FIG 19-1718 TCX</t>
  </si>
  <si>
    <t>MIDNIGHT 19-3921 TCX</t>
  </si>
  <si>
    <t>CELESTE 14-4110 TCX</t>
  </si>
  <si>
    <t>CERULEAN 17-4037 TCX</t>
  </si>
  <si>
    <t>DTM FIG</t>
  </si>
  <si>
    <t>DTM MIDNIGHT</t>
  </si>
  <si>
    <t>PROTO COMMENTS:</t>
  </si>
  <si>
    <t>MJ</t>
  </si>
  <si>
    <t>Please proceed to SMS sample with the following construction and comments:</t>
  </si>
  <si>
    <t>FITTING DATE: 10/15/25</t>
  </si>
  <si>
    <t>821G</t>
  </si>
  <si>
    <t>REDUCE</t>
  </si>
  <si>
    <t>1. Front and back length please reduce -1 1/4"</t>
  </si>
  <si>
    <t>2. Waist width reduce -1/2", back to 0 at high hip and chest</t>
  </si>
  <si>
    <t>3c. 21" below HPS direct transfer from ottomans to fins. Fins at lower skirt keep same as proto</t>
  </si>
  <si>
    <t>ref. 125-1024-K</t>
  </si>
  <si>
    <t>BTS</t>
  </si>
  <si>
    <t>4. BND raise -1/2"</t>
  </si>
  <si>
    <t>5. Neck and AH trim update to follow 426-2054-K proto sample with the following updates:</t>
  </si>
  <si>
    <t>5a. Increase ottoman trim height +2 ottomans</t>
  </si>
  <si>
    <t>5b. AH and Neck trim are SOLID COLOR (not multi color like 426-2054-K), see BOM for colors</t>
  </si>
  <si>
    <t>STYLE UPDATE</t>
  </si>
  <si>
    <t>BODICE OTTOMAN LENGTH FROM HPS TO TOP OF HIP FINS</t>
  </si>
  <si>
    <t>KEEP</t>
  </si>
  <si>
    <t>CANCEL</t>
  </si>
  <si>
    <t>3. Cancel fins at upper bodice and cancel fins at shorter fins panel just below ottoman WB</t>
  </si>
  <si>
    <t>3a. replace upper bodice fins and shorter fins just below ottoman WB with ottoman stith, same ottomans as the WB ottomans on proto</t>
  </si>
  <si>
    <t>3b. Cancel WB, ottomans are continuous from HPS to 21" below HPS</t>
  </si>
  <si>
    <t>3d. See spec sheet for updated target specs for upper bodice- I'm referencing NV style 125-1024-K for upper bodice specs in ottoman stitch except the across front and back widths</t>
  </si>
  <si>
    <t>FRT &amp; BK BODICE (SEE LAYOUT)</t>
  </si>
  <si>
    <t>FRT &amp; BK BODICE (SEE LAYOUT), AH/NECK TRIM</t>
  </si>
  <si>
    <t>MIDNIGHT</t>
  </si>
  <si>
    <t>6. Sketch update 10/20/25. Neckline revised to follow 425-1020-K with the following updates:</t>
  </si>
  <si>
    <t>PLACKET LENGTH - NECK SEAM TO 1ST PLACKET SEAM</t>
  </si>
  <si>
    <t>TOTAL PLACKET LENGTH - NECK SEAM TO BOTTOM PLACKET</t>
  </si>
  <si>
    <t>PLACKET WIDTH - FNR</t>
  </si>
  <si>
    <t>ADD PLACKET</t>
  </si>
  <si>
    <t>UPDATE TO FNR</t>
  </si>
  <si>
    <t>FRT &amp; BK BODICE (SEE LAYOUT), AH/NECK, PLACKET TRIM</t>
  </si>
  <si>
    <t>NECK TRIM, PLACKET, AH TRIM</t>
  </si>
  <si>
    <t>6a. Neck trim and Placket = FNR same as 425-1020-K except reduce spec to 7/8" target width</t>
  </si>
  <si>
    <t>6b. PLACKET LENGTH - NECK SEAM TO 1ST PLACKET SEAM increase +1"</t>
  </si>
  <si>
    <t>7. AH trim update to FNR, same as neck and placket trim</t>
  </si>
  <si>
    <t>8. See BOM for neck trim/ placket trim/ AH trim colors</t>
  </si>
  <si>
    <t>9. Reference specs for all corrections</t>
  </si>
  <si>
    <t>FRONT NECK DROP - HPS SM TO NECK TRIM SM</t>
  </si>
  <si>
    <t>REF. 425-1020-K</t>
  </si>
  <si>
    <t>NECK TRIM WIDTH AT CB -  FNR</t>
  </si>
  <si>
    <t>6c. Neck specs please follow 425-1020-K, see spec sheet</t>
  </si>
  <si>
    <t>10. SMS color layout updates- it's now the same as 426-2054-K proto comments. See BOM for revised color layout</t>
  </si>
  <si>
    <t>ARMHOLE TRIM WIDTH - FNR</t>
  </si>
  <si>
    <t>LEVIE S/L MINI DRESS</t>
  </si>
  <si>
    <t>PRODUCTION TECH PACK</t>
  </si>
  <si>
    <t>Please proceed to PPS with the following 1st Fit comments and corrections:</t>
  </si>
  <si>
    <t>FITTING DATE: 1/13</t>
  </si>
  <si>
    <t>reduce</t>
  </si>
  <si>
    <t>1)shave off hip width at tier join 1/2" each side to remove the bump/excess at hip, reduce fins along with it all the way down to sweep</t>
  </si>
  <si>
    <t>est. 30 1/4</t>
  </si>
  <si>
    <t>2)lower underarm 3/8"</t>
  </si>
  <si>
    <t>3)front armhole is cutting in on body, scoop out front armhole 1/4" at pin position, reduce across front width slightly along with it</t>
  </si>
  <si>
    <t>4)neck trim is flipping out at CF edge, please press it flat before shipping</t>
  </si>
  <si>
    <t>keep</t>
  </si>
  <si>
    <t>lower</t>
  </si>
  <si>
    <t>bts</t>
  </si>
  <si>
    <t>659G</t>
  </si>
  <si>
    <t>PPS COMMENTS:</t>
  </si>
  <si>
    <t>Please note PPS is approved to TOP with the following comments and corrections:</t>
  </si>
  <si>
    <t>1)increase chest 1/2", back to 0" to waist</t>
  </si>
  <si>
    <t>FITTING DATE: 2/11</t>
  </si>
  <si>
    <t>2)reduce bottom skirt width by 2 sets of fins each side from join all the way down to sweep = reduce about 1" at join and 1 3/4" at sweep width, blend to 0" to waist</t>
  </si>
  <si>
    <t>3)lower underarm 1/4"</t>
  </si>
  <si>
    <t>4)scoop out front armhole 1/4" more, blend to 0" to underarm and shoulder, reduce across front along with it</t>
  </si>
  <si>
    <t>5)WR and WL front neck drop is uneven at CF, adjust to follow WR</t>
  </si>
  <si>
    <t>increase</t>
  </si>
  <si>
    <t>FOLLOW FTY</t>
  </si>
  <si>
    <t>FITTING DATE: 4/23</t>
  </si>
  <si>
    <t>597G</t>
  </si>
  <si>
    <t>TOP COMMENTS</t>
  </si>
  <si>
    <t>Please note TOP is approved to ship with the following comments and corrections:</t>
  </si>
  <si>
    <r>
      <t xml:space="preserve"> Please ensure all highlighted measurements are brought back to spec.  </t>
    </r>
    <r>
      <rPr>
        <i/>
        <sz val="12"/>
        <rFont val="Arial"/>
        <family val="2"/>
      </rPr>
      <t xml:space="preserve">See Comment Spec Page. </t>
    </r>
  </si>
  <si>
    <t>label placement approved as sample</t>
  </si>
  <si>
    <t>barcode placement approved as sample</t>
  </si>
  <si>
    <t>SKETCH DATE:</t>
  </si>
  <si>
    <t>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</si>
</sst>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sz val="20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Geneva"/>
      <family val="2"/>
    </font>
    <font>
      <sz val="12"/>
      <name val="Geneva"/>
      <family val="2"/>
    </font>
    <font>
      <b/>
      <sz val="10"/>
      <color indexed="8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9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 tint="-0.34998626667073579"/>
      <name val="Arial"/>
      <family val="2"/>
    </font>
    <font>
      <b/>
      <sz val="24"/>
      <color indexed="9"/>
      <name val="Aharoni"/>
      <charset val="177"/>
    </font>
    <font>
      <sz val="11"/>
      <color theme="1"/>
      <name val="Aharoni"/>
      <charset val="177"/>
    </font>
    <font>
      <sz val="12"/>
      <color indexed="8"/>
      <name val="Calibri"/>
      <family val="2"/>
    </font>
    <font>
      <b/>
      <sz val="14"/>
      <color rgb="FFC00000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2"/>
      <color rgb="FFC00000"/>
      <name val="Arial Narrow"/>
      <family val="2"/>
    </font>
    <font>
      <b/>
      <sz val="12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 Narrow"/>
      <family val="2"/>
    </font>
    <font>
      <u/>
      <sz val="12"/>
      <color theme="0" tint="-0.249977111117893"/>
      <name val="Calibri"/>
      <family val="2"/>
    </font>
    <font>
      <sz val="12"/>
      <color theme="0" tint="-0.249977111117893"/>
      <name val="Calibri"/>
      <family val="2"/>
    </font>
    <font>
      <strike/>
      <sz val="12"/>
      <name val="Arial Narrow"/>
      <family val="2"/>
    </font>
    <font>
      <sz val="10"/>
      <color theme="0" tint="-0.249977111117893"/>
      <name val="Arial"/>
      <family val="2"/>
    </font>
    <font>
      <strike/>
      <sz val="12"/>
      <color theme="0" tint="-0.249977111117893"/>
      <name val="Arial"/>
      <family val="2"/>
    </font>
    <font>
      <sz val="12"/>
      <name val="Calibri"/>
      <family val="2"/>
    </font>
    <font>
      <b/>
      <sz val="12"/>
      <color rgb="FFFF0000"/>
      <name val="Arial"/>
      <family val="2"/>
    </font>
    <font>
      <b/>
      <strike/>
      <sz val="14"/>
      <name val="Arial"/>
      <family val="2"/>
    </font>
    <font>
      <sz val="12"/>
      <color rgb="FFFF0000"/>
      <name val="Geneva"/>
      <family val="2"/>
    </font>
    <font>
      <i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69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5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5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9" fillId="0" borderId="77" applyNumberFormat="0" applyFill="0" applyAlignment="0" applyProtection="0"/>
    <xf numFmtId="0" fontId="1" fillId="0" borderId="0"/>
    <xf numFmtId="0" fontId="1" fillId="0" borderId="0"/>
  </cellStyleXfs>
  <cellXfs count="591">
    <xf numFmtId="0" fontId="0" fillId="0" borderId="0" xfId="0"/>
    <xf numFmtId="0" fontId="6" fillId="0" borderId="0" xfId="0" applyFont="1"/>
    <xf numFmtId="0" fontId="6" fillId="24" borderId="0" xfId="0" applyFont="1" applyFill="1"/>
    <xf numFmtId="0" fontId="6" fillId="24" borderId="15" xfId="0" applyFont="1" applyFill="1" applyBorder="1" applyAlignment="1">
      <alignment horizontal="left"/>
    </xf>
    <xf numFmtId="0" fontId="0" fillId="24" borderId="0" xfId="0" applyFill="1"/>
    <xf numFmtId="0" fontId="6" fillId="24" borderId="16" xfId="0" applyFont="1" applyFill="1" applyBorder="1"/>
    <xf numFmtId="0" fontId="6" fillId="24" borderId="17" xfId="0" applyFont="1" applyFill="1" applyBorder="1"/>
    <xf numFmtId="0" fontId="6" fillId="24" borderId="17" xfId="0" applyFont="1" applyFill="1" applyBorder="1" applyAlignment="1" applyProtection="1">
      <alignment horizontal="left"/>
      <protection locked="0"/>
    </xf>
    <xf numFmtId="0" fontId="0" fillId="24" borderId="0" xfId="0" applyFill="1" applyAlignment="1">
      <alignment vertical="center"/>
    </xf>
    <xf numFmtId="0" fontId="0" fillId="24" borderId="16" xfId="0" applyFill="1" applyBorder="1"/>
    <xf numFmtId="0" fontId="7" fillId="24" borderId="27" xfId="0" applyFont="1" applyFill="1" applyBorder="1" applyAlignment="1" applyProtection="1">
      <alignment horizontal="left"/>
      <protection locked="0"/>
    </xf>
    <xf numFmtId="0" fontId="8" fillId="24" borderId="28" xfId="0" applyFont="1" applyFill="1" applyBorder="1"/>
    <xf numFmtId="0" fontId="12" fillId="24" borderId="17" xfId="0" applyFont="1" applyFill="1" applyBorder="1"/>
    <xf numFmtId="0" fontId="13" fillId="24" borderId="0" xfId="0" applyFont="1" applyFill="1"/>
    <xf numFmtId="0" fontId="13" fillId="0" borderId="0" xfId="0" applyFont="1"/>
    <xf numFmtId="0" fontId="12" fillId="24" borderId="0" xfId="0" applyFont="1" applyFill="1"/>
    <xf numFmtId="0" fontId="12" fillId="0" borderId="0" xfId="0" applyFont="1"/>
    <xf numFmtId="0" fontId="0" fillId="24" borderId="17" xfId="0" applyFill="1" applyBorder="1"/>
    <xf numFmtId="0" fontId="0" fillId="24" borderId="30" xfId="0" applyFill="1" applyBorder="1"/>
    <xf numFmtId="0" fontId="6" fillId="24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12" fontId="6" fillId="0" borderId="34" xfId="0" applyNumberFormat="1" applyFont="1" applyBorder="1" applyAlignment="1">
      <alignment horizontal="center" vertical="center"/>
    </xf>
    <xf numFmtId="0" fontId="6" fillId="24" borderId="35" xfId="0" applyFont="1" applyFill="1" applyBorder="1" applyAlignment="1">
      <alignment horizontal="left"/>
    </xf>
    <xf numFmtId="0" fontId="6" fillId="24" borderId="15" xfId="0" applyFont="1" applyFill="1" applyBorder="1"/>
    <xf numFmtId="0" fontId="6" fillId="24" borderId="39" xfId="0" applyFont="1" applyFill="1" applyBorder="1"/>
    <xf numFmtId="14" fontId="6" fillId="24" borderId="16" xfId="0" applyNumberFormat="1" applyFont="1" applyFill="1" applyBorder="1" applyAlignment="1">
      <alignment horizontal="left"/>
    </xf>
    <xf numFmtId="0" fontId="7" fillId="24" borderId="28" xfId="0" applyFont="1" applyFill="1" applyBorder="1" applyAlignment="1">
      <alignment horizontal="left"/>
    </xf>
    <xf numFmtId="0" fontId="8" fillId="24" borderId="0" xfId="0" applyFont="1" applyFill="1" applyAlignment="1">
      <alignment horizontal="left"/>
    </xf>
    <xf numFmtId="0" fontId="8" fillId="24" borderId="16" xfId="0" applyFont="1" applyFill="1" applyBorder="1" applyAlignment="1">
      <alignment horizontal="left"/>
    </xf>
    <xf numFmtId="0" fontId="9" fillId="24" borderId="17" xfId="0" applyFont="1" applyFill="1" applyBorder="1" applyAlignment="1" applyProtection="1">
      <alignment horizontal="left"/>
      <protection locked="0"/>
    </xf>
    <xf numFmtId="0" fontId="7" fillId="24" borderId="17" xfId="0" applyFont="1" applyFill="1" applyBorder="1" applyAlignment="1">
      <alignment horizontal="left"/>
    </xf>
    <xf numFmtId="0" fontId="9" fillId="24" borderId="41" xfId="0" applyFont="1" applyFill="1" applyBorder="1"/>
    <xf numFmtId="0" fontId="9" fillId="24" borderId="17" xfId="0" applyFont="1" applyFill="1" applyBorder="1"/>
    <xf numFmtId="0" fontId="9" fillId="24" borderId="42" xfId="0" applyFont="1" applyFill="1" applyBorder="1"/>
    <xf numFmtId="0" fontId="9" fillId="24" borderId="15" xfId="0" applyFont="1" applyFill="1" applyBorder="1" applyAlignment="1">
      <alignment horizontal="right"/>
    </xf>
    <xf numFmtId="0" fontId="9" fillId="24" borderId="0" xfId="0" applyFont="1" applyFill="1" applyAlignment="1">
      <alignment horizontal="right"/>
    </xf>
    <xf numFmtId="0" fontId="9" fillId="24" borderId="29" xfId="0" applyFont="1" applyFill="1" applyBorder="1" applyAlignment="1">
      <alignment horizontal="right"/>
    </xf>
    <xf numFmtId="0" fontId="0" fillId="24" borderId="28" xfId="0" applyFill="1" applyBorder="1"/>
    <xf numFmtId="0" fontId="0" fillId="24" borderId="18" xfId="0" applyFill="1" applyBorder="1"/>
    <xf numFmtId="0" fontId="9" fillId="24" borderId="17" xfId="0" applyFont="1" applyFill="1" applyBorder="1" applyAlignment="1">
      <alignment horizontal="left"/>
    </xf>
    <xf numFmtId="0" fontId="4" fillId="24" borderId="0" xfId="0" applyFont="1" applyFill="1"/>
    <xf numFmtId="0" fontId="6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4" fillId="24" borderId="17" xfId="0" applyFont="1" applyFill="1" applyBorder="1"/>
    <xf numFmtId="0" fontId="7" fillId="24" borderId="0" xfId="0" applyFont="1" applyFill="1" applyAlignment="1">
      <alignment horizontal="left"/>
    </xf>
    <xf numFmtId="0" fontId="9" fillId="24" borderId="0" xfId="0" applyFont="1" applyFill="1" applyAlignment="1">
      <alignment horizontal="left"/>
    </xf>
    <xf numFmtId="0" fontId="6" fillId="24" borderId="53" xfId="0" applyFont="1" applyFill="1" applyBorder="1"/>
    <xf numFmtId="0" fontId="6" fillId="24" borderId="45" xfId="0" applyFont="1" applyFill="1" applyBorder="1" applyAlignment="1">
      <alignment vertical="center"/>
    </xf>
    <xf numFmtId="0" fontId="6" fillId="24" borderId="46" xfId="0" applyFont="1" applyFill="1" applyBorder="1" applyAlignment="1">
      <alignment vertical="center"/>
    </xf>
    <xf numFmtId="0" fontId="18" fillId="24" borderId="20" xfId="0" applyFont="1" applyFill="1" applyBorder="1"/>
    <xf numFmtId="0" fontId="18" fillId="24" borderId="13" xfId="0" applyFont="1" applyFill="1" applyBorder="1"/>
    <xf numFmtId="0" fontId="14" fillId="24" borderId="0" xfId="0" applyFont="1" applyFill="1"/>
    <xf numFmtId="0" fontId="14" fillId="0" borderId="0" xfId="0" applyFont="1"/>
    <xf numFmtId="0" fontId="9" fillId="24" borderId="0" xfId="0" applyFont="1" applyFill="1"/>
    <xf numFmtId="12" fontId="9" fillId="0" borderId="56" xfId="0" applyNumberFormat="1" applyFont="1" applyBorder="1" applyAlignment="1">
      <alignment horizontal="center" vertical="center"/>
    </xf>
    <xf numFmtId="12" fontId="9" fillId="0" borderId="66" xfId="0" applyNumberFormat="1" applyFont="1" applyBorder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0" fontId="11" fillId="24" borderId="28" xfId="0" applyFont="1" applyFill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0" fontId="6" fillId="26" borderId="0" xfId="0" applyFont="1" applyFill="1"/>
    <xf numFmtId="0" fontId="0" fillId="26" borderId="0" xfId="0" applyFill="1"/>
    <xf numFmtId="14" fontId="6" fillId="24" borderId="15" xfId="0" applyNumberFormat="1" applyFont="1" applyFill="1" applyBorder="1" applyAlignment="1">
      <alignment horizontal="left"/>
    </xf>
    <xf numFmtId="0" fontId="7" fillId="24" borderId="17" xfId="0" applyFont="1" applyFill="1" applyBorder="1" applyAlignment="1" applyProtection="1">
      <alignment horizontal="left"/>
      <protection locked="0"/>
    </xf>
    <xf numFmtId="0" fontId="7" fillId="24" borderId="16" xfId="0" applyFont="1" applyFill="1" applyBorder="1" applyAlignment="1">
      <alignment horizontal="right"/>
    </xf>
    <xf numFmtId="0" fontId="37" fillId="26" borderId="28" xfId="0" applyFont="1" applyFill="1" applyBorder="1" applyAlignment="1">
      <alignment horizontal="center" vertical="center"/>
    </xf>
    <xf numFmtId="0" fontId="6" fillId="24" borderId="29" xfId="0" applyFont="1" applyFill="1" applyBorder="1" applyAlignment="1">
      <alignment horizontal="left"/>
    </xf>
    <xf numFmtId="0" fontId="11" fillId="26" borderId="28" xfId="0" applyFont="1" applyFill="1" applyBorder="1" applyAlignment="1">
      <alignment horizontal="center" vertical="center"/>
    </xf>
    <xf numFmtId="12" fontId="15" fillId="26" borderId="0" xfId="0" quotePrefix="1" applyNumberFormat="1" applyFont="1" applyFill="1" applyAlignment="1">
      <alignment horizontal="center" vertical="center"/>
    </xf>
    <xf numFmtId="0" fontId="6" fillId="26" borderId="0" xfId="0" applyFont="1" applyFill="1" applyAlignment="1">
      <alignment horizontal="left"/>
    </xf>
    <xf numFmtId="12" fontId="6" fillId="26" borderId="0" xfId="0" applyNumberFormat="1" applyFont="1" applyFill="1" applyAlignment="1">
      <alignment horizontal="center" vertical="center"/>
    </xf>
    <xf numFmtId="0" fontId="18" fillId="24" borderId="42" xfId="0" applyFont="1" applyFill="1" applyBorder="1"/>
    <xf numFmtId="0" fontId="18" fillId="24" borderId="29" xfId="0" applyFont="1" applyFill="1" applyBorder="1"/>
    <xf numFmtId="164" fontId="38" fillId="26" borderId="17" xfId="43" applyNumberFormat="1" applyFont="1" applyFill="1" applyBorder="1" applyAlignment="1">
      <alignment horizontal="left"/>
    </xf>
    <xf numFmtId="0" fontId="14" fillId="26" borderId="0" xfId="0" applyFont="1" applyFill="1"/>
    <xf numFmtId="12" fontId="16" fillId="26" borderId="0" xfId="0" applyNumberFormat="1" applyFont="1" applyFill="1" applyAlignment="1">
      <alignment horizontal="center" vertical="center"/>
    </xf>
    <xf numFmtId="12" fontId="16" fillId="26" borderId="0" xfId="0" quotePrefix="1" applyNumberFormat="1" applyFont="1" applyFill="1" applyAlignment="1">
      <alignment horizontal="center" vertical="center"/>
    </xf>
    <xf numFmtId="12" fontId="15" fillId="26" borderId="0" xfId="0" applyNumberFormat="1" applyFont="1" applyFill="1" applyAlignment="1">
      <alignment horizontal="center" vertical="center"/>
    </xf>
    <xf numFmtId="12" fontId="9" fillId="26" borderId="0" xfId="0" applyNumberFormat="1" applyFont="1" applyFill="1" applyAlignment="1">
      <alignment horizontal="center" vertical="center"/>
    </xf>
    <xf numFmtId="0" fontId="6" fillId="24" borderId="0" xfId="0" applyFont="1" applyFill="1" applyAlignment="1">
      <alignment horizontal="left"/>
    </xf>
    <xf numFmtId="12" fontId="19" fillId="24" borderId="55" xfId="0" applyNumberFormat="1" applyFont="1" applyFill="1" applyBorder="1" applyAlignment="1">
      <alignment horizontal="center"/>
    </xf>
    <xf numFmtId="12" fontId="9" fillId="24" borderId="55" xfId="0" applyNumberFormat="1" applyFont="1" applyFill="1" applyBorder="1" applyAlignment="1">
      <alignment horizontal="center"/>
    </xf>
    <xf numFmtId="0" fontId="18" fillId="24" borderId="13" xfId="0" applyFont="1" applyFill="1" applyBorder="1" applyAlignment="1">
      <alignment horizontal="left"/>
    </xf>
    <xf numFmtId="0" fontId="18" fillId="24" borderId="45" xfId="0" applyFont="1" applyFill="1" applyBorder="1"/>
    <xf numFmtId="12" fontId="9" fillId="24" borderId="54" xfId="0" applyNumberFormat="1" applyFont="1" applyFill="1" applyBorder="1" applyAlignment="1">
      <alignment horizontal="center"/>
    </xf>
    <xf numFmtId="12" fontId="9" fillId="24" borderId="56" xfId="0" applyNumberFormat="1" applyFont="1" applyFill="1" applyBorder="1" applyAlignment="1">
      <alignment horizontal="center"/>
    </xf>
    <xf numFmtId="0" fontId="18" fillId="24" borderId="0" xfId="0" applyFont="1" applyFill="1"/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8" fillId="24" borderId="69" xfId="0" applyFont="1" applyFill="1" applyBorder="1"/>
    <xf numFmtId="0" fontId="18" fillId="24" borderId="72" xfId="0" applyFont="1" applyFill="1" applyBorder="1"/>
    <xf numFmtId="0" fontId="18" fillId="0" borderId="0" xfId="0" applyFont="1"/>
    <xf numFmtId="0" fontId="10" fillId="24" borderId="0" xfId="0" applyFont="1" applyFill="1"/>
    <xf numFmtId="0" fontId="18" fillId="24" borderId="0" xfId="0" applyFont="1" applyFill="1" applyAlignment="1">
      <alignment horizontal="left"/>
    </xf>
    <xf numFmtId="0" fontId="5" fillId="24" borderId="13" xfId="0" applyFont="1" applyFill="1" applyBorder="1" applyAlignment="1">
      <alignment horizontal="center"/>
    </xf>
    <xf numFmtId="0" fontId="0" fillId="24" borderId="13" xfId="0" applyFill="1" applyBorder="1"/>
    <xf numFmtId="0" fontId="0" fillId="24" borderId="29" xfId="0" applyFill="1" applyBorder="1"/>
    <xf numFmtId="0" fontId="0" fillId="24" borderId="46" xfId="0" applyFill="1" applyBorder="1"/>
    <xf numFmtId="14" fontId="6" fillId="24" borderId="0" xfId="0" applyNumberFormat="1" applyFont="1" applyFill="1" applyAlignment="1">
      <alignment horizontal="left"/>
    </xf>
    <xf numFmtId="165" fontId="6" fillId="24" borderId="0" xfId="0" applyNumberFormat="1" applyFont="1" applyFill="1" applyAlignment="1">
      <alignment horizontal="left"/>
    </xf>
    <xf numFmtId="0" fontId="6" fillId="24" borderId="16" xfId="0" applyFont="1" applyFill="1" applyBorder="1" applyAlignment="1">
      <alignment horizontal="left"/>
    </xf>
    <xf numFmtId="0" fontId="5" fillId="24" borderId="17" xfId="0" applyFont="1" applyFill="1" applyBorder="1" applyAlignment="1">
      <alignment horizontal="center"/>
    </xf>
    <xf numFmtId="0" fontId="6" fillId="24" borderId="0" xfId="0" applyFont="1" applyFill="1" applyAlignment="1">
      <alignment vertical="center"/>
    </xf>
    <xf numFmtId="0" fontId="6" fillId="24" borderId="16" xfId="0" applyFont="1" applyFill="1" applyBorder="1" applyAlignment="1">
      <alignment vertical="center"/>
    </xf>
    <xf numFmtId="0" fontId="0" fillId="24" borderId="16" xfId="0" applyFill="1" applyBorder="1" applyAlignment="1">
      <alignment horizontal="left"/>
    </xf>
    <xf numFmtId="0" fontId="6" fillId="24" borderId="17" xfId="0" applyFont="1" applyFill="1" applyBorder="1" applyAlignment="1">
      <alignment horizontal="left"/>
    </xf>
    <xf numFmtId="0" fontId="0" fillId="24" borderId="31" xfId="0" applyFill="1" applyBorder="1"/>
    <xf numFmtId="0" fontId="9" fillId="26" borderId="0" xfId="0" applyFont="1" applyFill="1" applyAlignment="1">
      <alignment horizontal="right"/>
    </xf>
    <xf numFmtId="165" fontId="6" fillId="26" borderId="0" xfId="0" applyNumberFormat="1" applyFont="1" applyFill="1" applyAlignment="1">
      <alignment horizontal="left"/>
    </xf>
    <xf numFmtId="17" fontId="6" fillId="26" borderId="0" xfId="0" applyNumberFormat="1" applyFont="1" applyFill="1" applyAlignment="1">
      <alignment horizontal="left"/>
    </xf>
    <xf numFmtId="0" fontId="9" fillId="26" borderId="0" xfId="0" applyFont="1" applyFill="1"/>
    <xf numFmtId="0" fontId="6" fillId="24" borderId="23" xfId="0" applyFont="1" applyFill="1" applyBorder="1" applyAlignment="1">
      <alignment horizontal="right"/>
    </xf>
    <xf numFmtId="0" fontId="6" fillId="24" borderId="17" xfId="0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18" fillId="0" borderId="13" xfId="0" applyFont="1" applyBorder="1" applyAlignment="1">
      <alignment vertical="center"/>
    </xf>
    <xf numFmtId="0" fontId="18" fillId="26" borderId="46" xfId="0" applyFont="1" applyFill="1" applyBorder="1"/>
    <xf numFmtId="0" fontId="6" fillId="26" borderId="16" xfId="0" applyFont="1" applyFill="1" applyBorder="1" applyAlignment="1">
      <alignment horizontal="center"/>
    </xf>
    <xf numFmtId="14" fontId="6" fillId="26" borderId="0" xfId="0" applyNumberFormat="1" applyFont="1" applyFill="1" applyAlignment="1">
      <alignment horizontal="left"/>
    </xf>
    <xf numFmtId="0" fontId="8" fillId="26" borderId="0" xfId="0" applyFont="1" applyFill="1" applyAlignment="1">
      <alignment horizontal="left"/>
    </xf>
    <xf numFmtId="0" fontId="9" fillId="26" borderId="0" xfId="0" applyFont="1" applyFill="1" applyAlignment="1" applyProtection="1">
      <alignment horizontal="left"/>
      <protection locked="0"/>
    </xf>
    <xf numFmtId="0" fontId="7" fillId="26" borderId="0" xfId="0" applyFont="1" applyFill="1" applyAlignment="1">
      <alignment horizontal="left"/>
    </xf>
    <xf numFmtId="0" fontId="11" fillId="26" borderId="0" xfId="0" applyFont="1" applyFill="1" applyAlignment="1">
      <alignment horizontal="center" vertical="center"/>
    </xf>
    <xf numFmtId="0" fontId="37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0" fillId="26" borderId="16" xfId="0" applyFill="1" applyBorder="1" applyAlignment="1">
      <alignment horizontal="center" vertical="center"/>
    </xf>
    <xf numFmtId="0" fontId="6" fillId="26" borderId="16" xfId="0" applyFont="1" applyFill="1" applyBorder="1"/>
    <xf numFmtId="0" fontId="6" fillId="24" borderId="10" xfId="0" applyFont="1" applyFill="1" applyBorder="1" applyAlignment="1">
      <alignment horizontal="right"/>
    </xf>
    <xf numFmtId="49" fontId="9" fillId="26" borderId="10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/>
    <xf numFmtId="49" fontId="6" fillId="26" borderId="76" xfId="0" applyNumberFormat="1" applyFont="1" applyFill="1" applyBorder="1" applyAlignment="1">
      <alignment horizontal="center" vertical="center" wrapText="1"/>
    </xf>
    <xf numFmtId="0" fontId="0" fillId="24" borderId="17" xfId="0" applyFill="1" applyBorder="1" applyAlignment="1">
      <alignment horizontal="left"/>
    </xf>
    <xf numFmtId="0" fontId="0" fillId="26" borderId="16" xfId="0" applyFill="1" applyBorder="1"/>
    <xf numFmtId="0" fontId="9" fillId="24" borderId="41" xfId="0" applyFont="1" applyFill="1" applyBorder="1" applyAlignment="1">
      <alignment horizontal="left"/>
    </xf>
    <xf numFmtId="0" fontId="9" fillId="24" borderId="42" xfId="0" applyFont="1" applyFill="1" applyBorder="1" applyAlignment="1">
      <alignment horizontal="left"/>
    </xf>
    <xf numFmtId="0" fontId="6" fillId="26" borderId="23" xfId="0" applyFont="1" applyFill="1" applyBorder="1" applyAlignment="1">
      <alignment horizontal="right"/>
    </xf>
    <xf numFmtId="0" fontId="0" fillId="24" borderId="78" xfId="0" applyFill="1" applyBorder="1"/>
    <xf numFmtId="0" fontId="6" fillId="24" borderId="23" xfId="45" applyFont="1" applyFill="1" applyBorder="1" applyAlignment="1">
      <alignment vertical="center"/>
    </xf>
    <xf numFmtId="0" fontId="6" fillId="24" borderId="10" xfId="45" applyFont="1" applyFill="1" applyBorder="1" applyAlignment="1">
      <alignment vertical="center"/>
    </xf>
    <xf numFmtId="0" fontId="6" fillId="24" borderId="17" xfId="45" applyFont="1" applyFill="1" applyBorder="1" applyAlignment="1">
      <alignment vertical="center"/>
    </xf>
    <xf numFmtId="0" fontId="9" fillId="24" borderId="13" xfId="45" applyFont="1" applyFill="1" applyBorder="1" applyAlignment="1">
      <alignment vertical="center"/>
    </xf>
    <xf numFmtId="0" fontId="9" fillId="24" borderId="17" xfId="45" applyFont="1" applyFill="1" applyBorder="1" applyAlignment="1">
      <alignment vertical="center"/>
    </xf>
    <xf numFmtId="0" fontId="6" fillId="0" borderId="67" xfId="45" applyFont="1" applyBorder="1" applyAlignment="1">
      <alignment vertical="center"/>
    </xf>
    <xf numFmtId="0" fontId="6" fillId="24" borderId="0" xfId="45" applyFont="1" applyFill="1" applyAlignment="1">
      <alignment vertical="center"/>
    </xf>
    <xf numFmtId="0" fontId="6" fillId="0" borderId="0" xfId="45" applyFont="1" applyAlignment="1">
      <alignment vertical="center"/>
    </xf>
    <xf numFmtId="0" fontId="6" fillId="24" borderId="16" xfId="45" applyFont="1" applyFill="1" applyBorder="1" applyAlignment="1">
      <alignment vertical="center"/>
    </xf>
    <xf numFmtId="0" fontId="6" fillId="24" borderId="24" xfId="45" applyFont="1" applyFill="1" applyBorder="1" applyAlignment="1">
      <alignment vertical="center"/>
    </xf>
    <xf numFmtId="0" fontId="6" fillId="24" borderId="13" xfId="45" applyFont="1" applyFill="1" applyBorder="1" applyAlignment="1">
      <alignment vertical="center"/>
    </xf>
    <xf numFmtId="0" fontId="6" fillId="24" borderId="14" xfId="45" applyFont="1" applyFill="1" applyBorder="1" applyAlignment="1">
      <alignment vertical="center"/>
    </xf>
    <xf numFmtId="0" fontId="6" fillId="24" borderId="50" xfId="45" applyFont="1" applyFill="1" applyBorder="1" applyAlignment="1">
      <alignment vertical="center"/>
    </xf>
    <xf numFmtId="0" fontId="9" fillId="24" borderId="24" xfId="45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24" borderId="10" xfId="45" applyFont="1" applyFill="1" applyBorder="1"/>
    <xf numFmtId="0" fontId="6" fillId="24" borderId="24" xfId="45" applyFont="1" applyFill="1" applyBorder="1"/>
    <xf numFmtId="0" fontId="6" fillId="24" borderId="13" xfId="45" applyFont="1" applyFill="1" applyBorder="1"/>
    <xf numFmtId="0" fontId="6" fillId="24" borderId="50" xfId="45" applyFont="1" applyFill="1" applyBorder="1"/>
    <xf numFmtId="0" fontId="6" fillId="24" borderId="20" xfId="45" applyFont="1" applyFill="1" applyBorder="1" applyAlignment="1">
      <alignment vertical="center"/>
    </xf>
    <xf numFmtId="0" fontId="6" fillId="26" borderId="24" xfId="45" applyFont="1" applyFill="1" applyBorder="1" applyAlignment="1">
      <alignment vertical="center"/>
    </xf>
    <xf numFmtId="0" fontId="6" fillId="26" borderId="13" xfId="45" applyFont="1" applyFill="1" applyBorder="1" applyAlignment="1">
      <alignment vertical="center"/>
    </xf>
    <xf numFmtId="0" fontId="6" fillId="26" borderId="50" xfId="45" applyFont="1" applyFill="1" applyBorder="1" applyAlignment="1">
      <alignment vertical="center"/>
    </xf>
    <xf numFmtId="17" fontId="6" fillId="24" borderId="15" xfId="0" applyNumberFormat="1" applyFont="1" applyFill="1" applyBorder="1" applyAlignment="1">
      <alignment horizontal="left"/>
    </xf>
    <xf numFmtId="0" fontId="0" fillId="24" borderId="80" xfId="0" applyFill="1" applyBorder="1"/>
    <xf numFmtId="0" fontId="0" fillId="24" borderId="81" xfId="0" applyFill="1" applyBorder="1"/>
    <xf numFmtId="0" fontId="6" fillId="24" borderId="15" xfId="45" applyFont="1" applyFill="1" applyBorder="1" applyAlignment="1">
      <alignment vertical="center"/>
    </xf>
    <xf numFmtId="0" fontId="0" fillId="24" borderId="0" xfId="0" applyFill="1" applyAlignment="1">
      <alignment horizontal="left"/>
    </xf>
    <xf numFmtId="0" fontId="37" fillId="26" borderId="28" xfId="0" applyFont="1" applyFill="1" applyBorder="1" applyAlignment="1">
      <alignment vertical="center"/>
    </xf>
    <xf numFmtId="0" fontId="0" fillId="26" borderId="15" xfId="0" applyFill="1" applyBorder="1"/>
    <xf numFmtId="0" fontId="0" fillId="26" borderId="29" xfId="0" applyFill="1" applyBorder="1"/>
    <xf numFmtId="0" fontId="5" fillId="24" borderId="79" xfId="0" applyFont="1" applyFill="1" applyBorder="1" applyAlignment="1">
      <alignment horizontal="center"/>
    </xf>
    <xf numFmtId="0" fontId="0" fillId="24" borderId="80" xfId="0" applyFill="1" applyBorder="1" applyAlignment="1">
      <alignment horizontal="center"/>
    </xf>
    <xf numFmtId="0" fontId="6" fillId="24" borderId="29" xfId="45" applyFont="1" applyFill="1" applyBorder="1" applyAlignment="1">
      <alignment vertical="center"/>
    </xf>
    <xf numFmtId="0" fontId="6" fillId="24" borderId="35" xfId="45" applyFont="1" applyFill="1" applyBorder="1" applyAlignment="1">
      <alignment vertical="center"/>
    </xf>
    <xf numFmtId="0" fontId="9" fillId="24" borderId="0" xfId="45" applyFont="1" applyFill="1" applyAlignment="1">
      <alignment horizontal="center" vertical="center"/>
    </xf>
    <xf numFmtId="0" fontId="9" fillId="0" borderId="0" xfId="45" applyFont="1" applyAlignment="1">
      <alignment horizontal="center" vertical="center"/>
    </xf>
    <xf numFmtId="0" fontId="9" fillId="24" borderId="0" xfId="45" applyFont="1" applyFill="1" applyAlignment="1">
      <alignment vertical="center"/>
    </xf>
    <xf numFmtId="0" fontId="6" fillId="26" borderId="0" xfId="45" applyFont="1" applyFill="1" applyAlignment="1">
      <alignment vertical="center"/>
    </xf>
    <xf numFmtId="0" fontId="4" fillId="28" borderId="32" xfId="0" applyFont="1" applyFill="1" applyBorder="1" applyAlignment="1">
      <alignment horizontal="center"/>
    </xf>
    <xf numFmtId="0" fontId="4" fillId="28" borderId="79" xfId="0" applyFont="1" applyFill="1" applyBorder="1"/>
    <xf numFmtId="0" fontId="4" fillId="28" borderId="80" xfId="0" applyFont="1" applyFill="1" applyBorder="1"/>
    <xf numFmtId="0" fontId="4" fillId="28" borderId="82" xfId="0" quotePrefix="1" applyFont="1" applyFill="1" applyBorder="1" applyAlignment="1">
      <alignment horizontal="center"/>
    </xf>
    <xf numFmtId="0" fontId="4" fillId="28" borderId="54" xfId="0" applyFont="1" applyFill="1" applyBorder="1" applyAlignment="1">
      <alignment horizontal="center"/>
    </xf>
    <xf numFmtId="14" fontId="4" fillId="28" borderId="63" xfId="0" applyNumberFormat="1" applyFont="1" applyFill="1" applyBorder="1" applyAlignment="1">
      <alignment horizontal="center"/>
    </xf>
    <xf numFmtId="165" fontId="4" fillId="28" borderId="83" xfId="0" applyNumberFormat="1" applyFont="1" applyFill="1" applyBorder="1" applyAlignment="1">
      <alignment horizontal="center"/>
    </xf>
    <xf numFmtId="0" fontId="0" fillId="28" borderId="40" xfId="0" applyFill="1" applyBorder="1" applyAlignment="1">
      <alignment horizontal="center"/>
    </xf>
    <xf numFmtId="0" fontId="17" fillId="28" borderId="62" xfId="0" applyFont="1" applyFill="1" applyBorder="1" applyAlignment="1">
      <alignment horizontal="center"/>
    </xf>
    <xf numFmtId="0" fontId="17" fillId="28" borderId="15" xfId="0" applyFont="1" applyFill="1" applyBorder="1" applyAlignment="1">
      <alignment horizontal="center"/>
    </xf>
    <xf numFmtId="0" fontId="17" fillId="28" borderId="52" xfId="0" applyFont="1" applyFill="1" applyBorder="1" applyAlignment="1">
      <alignment horizontal="center"/>
    </xf>
    <xf numFmtId="165" fontId="17" fillId="28" borderId="84" xfId="0" applyNumberFormat="1" applyFont="1" applyFill="1" applyBorder="1" applyAlignment="1">
      <alignment horizontal="center"/>
    </xf>
    <xf numFmtId="0" fontId="17" fillId="28" borderId="80" xfId="0" applyFont="1" applyFill="1" applyBorder="1" applyAlignment="1">
      <alignment horizontal="center"/>
    </xf>
    <xf numFmtId="0" fontId="17" fillId="28" borderId="82" xfId="0" applyFont="1" applyFill="1" applyBorder="1" applyAlignment="1">
      <alignment horizontal="center"/>
    </xf>
    <xf numFmtId="0" fontId="4" fillId="29" borderId="62" xfId="0" applyFont="1" applyFill="1" applyBorder="1" applyAlignment="1">
      <alignment horizontal="center"/>
    </xf>
    <xf numFmtId="0" fontId="4" fillId="29" borderId="61" xfId="0" applyFont="1" applyFill="1" applyBorder="1" applyAlignment="1">
      <alignment horizontal="center"/>
    </xf>
    <xf numFmtId="165" fontId="4" fillId="29" borderId="84" xfId="0" applyNumberFormat="1" applyFont="1" applyFill="1" applyBorder="1" applyAlignment="1">
      <alignment horizontal="center"/>
    </xf>
    <xf numFmtId="0" fontId="4" fillId="29" borderId="85" xfId="0" applyFont="1" applyFill="1" applyBorder="1" applyAlignment="1">
      <alignment horizontal="center"/>
    </xf>
    <xf numFmtId="0" fontId="17" fillId="29" borderId="62" xfId="0" applyFont="1" applyFill="1" applyBorder="1" applyAlignment="1">
      <alignment horizontal="center"/>
    </xf>
    <xf numFmtId="0" fontId="17" fillId="29" borderId="15" xfId="0" applyFont="1" applyFill="1" applyBorder="1" applyAlignment="1">
      <alignment horizontal="center"/>
    </xf>
    <xf numFmtId="0" fontId="17" fillId="29" borderId="52" xfId="0" applyFont="1" applyFill="1" applyBorder="1" applyAlignment="1">
      <alignment horizontal="center"/>
    </xf>
    <xf numFmtId="165" fontId="17" fillId="29" borderId="84" xfId="0" applyNumberFormat="1" applyFont="1" applyFill="1" applyBorder="1" applyAlignment="1">
      <alignment horizontal="center"/>
    </xf>
    <xf numFmtId="0" fontId="17" fillId="29" borderId="80" xfId="0" applyFont="1" applyFill="1" applyBorder="1" applyAlignment="1">
      <alignment horizontal="center"/>
    </xf>
    <xf numFmtId="0" fontId="17" fillId="29" borderId="82" xfId="0" applyFont="1" applyFill="1" applyBorder="1" applyAlignment="1">
      <alignment horizontal="center"/>
    </xf>
    <xf numFmtId="0" fontId="9" fillId="28" borderId="58" xfId="0" applyFont="1" applyFill="1" applyBorder="1" applyAlignment="1">
      <alignment horizontal="center"/>
    </xf>
    <xf numFmtId="0" fontId="9" fillId="28" borderId="59" xfId="0" quotePrefix="1" applyFont="1" applyFill="1" applyBorder="1" applyAlignment="1">
      <alignment horizontal="center"/>
    </xf>
    <xf numFmtId="0" fontId="0" fillId="28" borderId="25" xfId="0" applyFill="1" applyBorder="1" applyAlignment="1">
      <alignment horizontal="center"/>
    </xf>
    <xf numFmtId="0" fontId="0" fillId="28" borderId="26" xfId="0" applyFill="1" applyBorder="1" applyAlignment="1">
      <alignment horizontal="center"/>
    </xf>
    <xf numFmtId="0" fontId="0" fillId="28" borderId="28" xfId="0" applyFill="1" applyBorder="1" applyAlignment="1">
      <alignment horizontal="center"/>
    </xf>
    <xf numFmtId="0" fontId="0" fillId="28" borderId="11" xfId="0" applyFill="1" applyBorder="1" applyAlignment="1">
      <alignment horizontal="center"/>
    </xf>
    <xf numFmtId="14" fontId="14" fillId="28" borderId="33" xfId="0" applyNumberFormat="1" applyFont="1" applyFill="1" applyBorder="1" applyAlignment="1">
      <alignment horizontal="center"/>
    </xf>
    <xf numFmtId="14" fontId="14" fillId="28" borderId="11" xfId="0" applyNumberFormat="1" applyFont="1" applyFill="1" applyBorder="1" applyAlignment="1">
      <alignment horizontal="center"/>
    </xf>
    <xf numFmtId="0" fontId="14" fillId="28" borderId="11" xfId="0" applyFont="1" applyFill="1" applyBorder="1" applyAlignment="1">
      <alignment horizontal="center"/>
    </xf>
    <xf numFmtId="0" fontId="14" fillId="28" borderId="0" xfId="0" applyFont="1" applyFill="1" applyAlignment="1">
      <alignment horizontal="center"/>
    </xf>
    <xf numFmtId="0" fontId="14" fillId="28" borderId="16" xfId="0" applyFont="1" applyFill="1" applyBorder="1" applyAlignment="1">
      <alignment horizontal="center"/>
    </xf>
    <xf numFmtId="0" fontId="9" fillId="28" borderId="43" xfId="0" applyFont="1" applyFill="1" applyBorder="1" applyAlignment="1">
      <alignment horizontal="center"/>
    </xf>
    <xf numFmtId="0" fontId="9" fillId="28" borderId="44" xfId="0" applyFont="1" applyFill="1" applyBorder="1" applyAlignment="1">
      <alignment horizontal="center"/>
    </xf>
    <xf numFmtId="0" fontId="9" fillId="28" borderId="64" xfId="0" applyFont="1" applyFill="1" applyBorder="1" applyAlignment="1">
      <alignment horizontal="center"/>
    </xf>
    <xf numFmtId="0" fontId="9" fillId="28" borderId="47" xfId="0" applyFont="1" applyFill="1" applyBorder="1" applyAlignment="1">
      <alignment horizontal="center"/>
    </xf>
    <xf numFmtId="0" fontId="6" fillId="24" borderId="17" xfId="0" applyFont="1" applyFill="1" applyBorder="1" applyAlignment="1">
      <alignment horizontal="left" vertical="center"/>
    </xf>
    <xf numFmtId="164" fontId="38" fillId="26" borderId="27" xfId="43" applyNumberFormat="1" applyFont="1" applyFill="1" applyBorder="1" applyAlignment="1">
      <alignment horizontal="left"/>
    </xf>
    <xf numFmtId="0" fontId="7" fillId="24" borderId="17" xfId="0" applyFont="1" applyFill="1" applyBorder="1" applyAlignment="1">
      <alignment vertical="center"/>
    </xf>
    <xf numFmtId="0" fontId="6" fillId="24" borderId="16" xfId="0" applyFont="1" applyFill="1" applyBorder="1" applyAlignment="1">
      <alignment horizontal="center"/>
    </xf>
    <xf numFmtId="0" fontId="6" fillId="24" borderId="30" xfId="0" applyFont="1" applyFill="1" applyBorder="1" applyAlignment="1">
      <alignment horizontal="left"/>
    </xf>
    <xf numFmtId="0" fontId="6" fillId="24" borderId="18" xfId="0" applyFont="1" applyFill="1" applyBorder="1" applyAlignment="1">
      <alignment horizontal="center"/>
    </xf>
    <xf numFmtId="0" fontId="6" fillId="24" borderId="31" xfId="0" applyFont="1" applyFill="1" applyBorder="1" applyAlignment="1">
      <alignment horizontal="center"/>
    </xf>
    <xf numFmtId="0" fontId="6" fillId="24" borderId="30" xfId="0" applyFont="1" applyFill="1" applyBorder="1" applyAlignment="1">
      <alignment horizontal="center"/>
    </xf>
    <xf numFmtId="0" fontId="45" fillId="26" borderId="0" xfId="43" applyFont="1" applyFill="1"/>
    <xf numFmtId="12" fontId="9" fillId="24" borderId="56" xfId="0" applyNumberFormat="1" applyFont="1" applyFill="1" applyBorder="1" applyAlignment="1">
      <alignment horizontal="center" vertical="center"/>
    </xf>
    <xf numFmtId="13" fontId="6" fillId="0" borderId="48" xfId="0" applyNumberFormat="1" applyFont="1" applyBorder="1" applyAlignment="1">
      <alignment horizontal="center" vertical="center"/>
    </xf>
    <xf numFmtId="13" fontId="6" fillId="0" borderId="29" xfId="0" quotePrefix="1" applyNumberFormat="1" applyFont="1" applyBorder="1" applyAlignment="1">
      <alignment horizontal="center" vertical="center"/>
    </xf>
    <xf numFmtId="13" fontId="6" fillId="0" borderId="12" xfId="0" applyNumberFormat="1" applyFont="1" applyBorder="1" applyAlignment="1">
      <alignment horizontal="center" vertical="center"/>
    </xf>
    <xf numFmtId="13" fontId="6" fillId="0" borderId="49" xfId="0" quotePrefix="1" applyNumberFormat="1" applyFont="1" applyBorder="1" applyAlignment="1">
      <alignment horizontal="center" vertical="center"/>
    </xf>
    <xf numFmtId="13" fontId="6" fillId="0" borderId="12" xfId="0" quotePrefix="1" applyNumberFormat="1" applyFont="1" applyBorder="1" applyAlignment="1">
      <alignment horizontal="center" vertical="center"/>
    </xf>
    <xf numFmtId="13" fontId="6" fillId="0" borderId="35" xfId="0" quotePrefix="1" applyNumberFormat="1" applyFont="1" applyBorder="1" applyAlignment="1">
      <alignment horizontal="center" vertical="center"/>
    </xf>
    <xf numFmtId="13" fontId="6" fillId="0" borderId="73" xfId="0" applyNumberFormat="1" applyFont="1" applyBorder="1" applyAlignment="1">
      <alignment horizontal="center" vertical="center"/>
    </xf>
    <xf numFmtId="13" fontId="6" fillId="0" borderId="26" xfId="0" applyNumberFormat="1" applyFont="1" applyBorder="1" applyAlignment="1">
      <alignment horizontal="center" vertical="center"/>
    </xf>
    <xf numFmtId="13" fontId="6" fillId="0" borderId="73" xfId="0" quotePrefix="1" applyNumberFormat="1" applyFont="1" applyBorder="1" applyAlignment="1">
      <alignment horizontal="center" vertical="center"/>
    </xf>
    <xf numFmtId="13" fontId="6" fillId="0" borderId="10" xfId="0" applyNumberFormat="1" applyFont="1" applyBorder="1" applyAlignment="1">
      <alignment horizontal="center" vertical="center"/>
    </xf>
    <xf numFmtId="13" fontId="9" fillId="0" borderId="48" xfId="0" applyNumberFormat="1" applyFont="1" applyBorder="1" applyAlignment="1">
      <alignment horizontal="center" vertical="center"/>
    </xf>
    <xf numFmtId="13" fontId="9" fillId="0" borderId="29" xfId="0" quotePrefix="1" applyNumberFormat="1" applyFont="1" applyBorder="1" applyAlignment="1">
      <alignment horizontal="center" vertical="center"/>
    </xf>
    <xf numFmtId="13" fontId="9" fillId="0" borderId="12" xfId="0" applyNumberFormat="1" applyFont="1" applyBorder="1" applyAlignment="1">
      <alignment horizontal="center" vertical="center"/>
    </xf>
    <xf numFmtId="13" fontId="9" fillId="0" borderId="49" xfId="0" quotePrefix="1" applyNumberFormat="1" applyFont="1" applyBorder="1" applyAlignment="1">
      <alignment horizontal="center" vertical="center"/>
    </xf>
    <xf numFmtId="13" fontId="9" fillId="0" borderId="12" xfId="0" quotePrefix="1" applyNumberFormat="1" applyFont="1" applyBorder="1" applyAlignment="1">
      <alignment horizontal="center" vertical="center"/>
    </xf>
    <xf numFmtId="13" fontId="9" fillId="0" borderId="35" xfId="0" quotePrefix="1" applyNumberFormat="1" applyFont="1" applyBorder="1" applyAlignment="1">
      <alignment horizontal="center" vertical="center"/>
    </xf>
    <xf numFmtId="13" fontId="6" fillId="0" borderId="65" xfId="0" applyNumberFormat="1" applyFont="1" applyBorder="1" applyAlignment="1">
      <alignment horizontal="center" vertical="center"/>
    </xf>
    <xf numFmtId="13" fontId="6" fillId="0" borderId="38" xfId="0" applyNumberFormat="1" applyFont="1" applyBorder="1" applyAlignment="1">
      <alignment horizontal="center" vertical="center"/>
    </xf>
    <xf numFmtId="0" fontId="18" fillId="24" borderId="79" xfId="0" applyFont="1" applyFill="1" applyBorder="1"/>
    <xf numFmtId="0" fontId="18" fillId="24" borderId="80" xfId="0" applyFont="1" applyFill="1" applyBorder="1"/>
    <xf numFmtId="0" fontId="6" fillId="26" borderId="14" xfId="45" applyFont="1" applyFill="1" applyBorder="1" applyAlignment="1">
      <alignment vertical="center"/>
    </xf>
    <xf numFmtId="0" fontId="6" fillId="26" borderId="10" xfId="45" applyFont="1" applyFill="1" applyBorder="1" applyAlignment="1">
      <alignment vertical="center"/>
    </xf>
    <xf numFmtId="0" fontId="9" fillId="26" borderId="24" xfId="45" applyFont="1" applyFill="1" applyBorder="1" applyAlignment="1">
      <alignment vertical="center"/>
    </xf>
    <xf numFmtId="0" fontId="0" fillId="26" borderId="17" xfId="0" applyFill="1" applyBorder="1"/>
    <xf numFmtId="0" fontId="0" fillId="26" borderId="79" xfId="0" applyFill="1" applyBorder="1"/>
    <xf numFmtId="0" fontId="0" fillId="26" borderId="80" xfId="0" applyFill="1" applyBorder="1"/>
    <xf numFmtId="0" fontId="0" fillId="26" borderId="81" xfId="0" applyFill="1" applyBorder="1"/>
    <xf numFmtId="13" fontId="9" fillId="0" borderId="54" xfId="0" applyNumberFormat="1" applyFont="1" applyBorder="1" applyAlignment="1">
      <alignment horizontal="center" vertical="center"/>
    </xf>
    <xf numFmtId="13" fontId="6" fillId="0" borderId="74" xfId="0" applyNumberFormat="1" applyFont="1" applyBorder="1" applyAlignment="1">
      <alignment horizontal="center" vertical="center"/>
    </xf>
    <xf numFmtId="13" fontId="9" fillId="0" borderId="71" xfId="0" applyNumberFormat="1" applyFont="1" applyBorder="1" applyAlignment="1">
      <alignment horizontal="center" vertical="center"/>
    </xf>
    <xf numFmtId="13" fontId="9" fillId="0" borderId="75" xfId="0" applyNumberFormat="1" applyFont="1" applyBorder="1" applyAlignment="1">
      <alignment horizontal="center" vertical="center"/>
    </xf>
    <xf numFmtId="13" fontId="9" fillId="0" borderId="73" xfId="0" applyNumberFormat="1" applyFont="1" applyBorder="1" applyAlignment="1">
      <alignment horizontal="center" vertical="center"/>
    </xf>
    <xf numFmtId="13" fontId="9" fillId="0" borderId="55" xfId="0" applyNumberFormat="1" applyFont="1" applyBorder="1" applyAlignment="1">
      <alignment horizontal="center" vertical="center"/>
    </xf>
    <xf numFmtId="13" fontId="6" fillId="0" borderId="23" xfId="0" applyNumberFormat="1" applyFont="1" applyBorder="1" applyAlignment="1">
      <alignment horizontal="center" vertical="center"/>
    </xf>
    <xf numFmtId="13" fontId="9" fillId="0" borderId="24" xfId="0" applyNumberFormat="1" applyFont="1" applyBorder="1" applyAlignment="1">
      <alignment horizontal="center" vertical="center"/>
    </xf>
    <xf numFmtId="13" fontId="9" fillId="0" borderId="19" xfId="0" applyNumberFormat="1" applyFont="1" applyBorder="1" applyAlignment="1">
      <alignment horizontal="center" vertical="center"/>
    </xf>
    <xf numFmtId="13" fontId="9" fillId="0" borderId="10" xfId="0" applyNumberFormat="1" applyFont="1" applyBorder="1" applyAlignment="1">
      <alignment horizontal="center" vertical="center"/>
    </xf>
    <xf numFmtId="13" fontId="16" fillId="0" borderId="34" xfId="0" quotePrefix="1" applyNumberFormat="1" applyFont="1" applyBorder="1" applyAlignment="1">
      <alignment horizontal="center"/>
    </xf>
    <xf numFmtId="13" fontId="16" fillId="0" borderId="60" xfId="0" quotePrefix="1" applyNumberFormat="1" applyFont="1" applyBorder="1" applyAlignment="1">
      <alignment horizontal="center"/>
    </xf>
    <xf numFmtId="13" fontId="16" fillId="0" borderId="46" xfId="0" quotePrefix="1" applyNumberFormat="1" applyFont="1" applyBorder="1" applyAlignment="1">
      <alignment horizontal="center"/>
    </xf>
    <xf numFmtId="13" fontId="16" fillId="0" borderId="21" xfId="0" quotePrefix="1" applyNumberFormat="1" applyFont="1" applyBorder="1" applyAlignment="1">
      <alignment horizontal="center"/>
    </xf>
    <xf numFmtId="13" fontId="16" fillId="0" borderId="57" xfId="0" quotePrefix="1" applyNumberFormat="1" applyFont="1" applyBorder="1" applyAlignment="1">
      <alignment horizontal="center"/>
    </xf>
    <xf numFmtId="49" fontId="9" fillId="26" borderId="19" xfId="0" applyNumberFormat="1" applyFont="1" applyFill="1" applyBorder="1" applyAlignment="1">
      <alignment horizontal="center" vertical="center" wrapText="1"/>
    </xf>
    <xf numFmtId="49" fontId="6" fillId="26" borderId="52" xfId="0" applyNumberFormat="1" applyFont="1" applyFill="1" applyBorder="1" applyAlignment="1">
      <alignment horizontal="center" vertical="center" wrapText="1"/>
    </xf>
    <xf numFmtId="0" fontId="6" fillId="26" borderId="0" xfId="0" applyFont="1" applyFill="1" applyAlignment="1">
      <alignment horizontal="left" wrapText="1"/>
    </xf>
    <xf numFmtId="0" fontId="6" fillId="26" borderId="0" xfId="0" applyFont="1" applyFill="1" applyAlignment="1">
      <alignment horizontal="center"/>
    </xf>
    <xf numFmtId="0" fontId="6" fillId="24" borderId="79" xfId="0" applyFont="1" applyFill="1" applyBorder="1"/>
    <xf numFmtId="0" fontId="6" fillId="24" borderId="80" xfId="0" applyFont="1" applyFill="1" applyBorder="1"/>
    <xf numFmtId="0" fontId="6" fillId="24" borderId="81" xfId="0" applyFont="1" applyFill="1" applyBorder="1"/>
    <xf numFmtId="13" fontId="9" fillId="24" borderId="55" xfId="0" applyNumberFormat="1" applyFont="1" applyFill="1" applyBorder="1" applyAlignment="1">
      <alignment horizontal="center"/>
    </xf>
    <xf numFmtId="13" fontId="9" fillId="27" borderId="55" xfId="0" applyNumberFormat="1" applyFont="1" applyFill="1" applyBorder="1" applyAlignment="1">
      <alignment horizontal="center"/>
    </xf>
    <xf numFmtId="2" fontId="9" fillId="0" borderId="55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0" fontId="9" fillId="24" borderId="27" xfId="0" applyFont="1" applyFill="1" applyBorder="1" applyAlignment="1">
      <alignment horizontal="left"/>
    </xf>
    <xf numFmtId="0" fontId="9" fillId="24" borderId="28" xfId="0" applyFont="1" applyFill="1" applyBorder="1" applyAlignment="1">
      <alignment horizontal="left"/>
    </xf>
    <xf numFmtId="0" fontId="9" fillId="24" borderId="40" xfId="0" applyFont="1" applyFill="1" applyBorder="1" applyAlignment="1">
      <alignment horizontal="left"/>
    </xf>
    <xf numFmtId="0" fontId="9" fillId="27" borderId="27" xfId="0" applyFont="1" applyFill="1" applyBorder="1" applyAlignment="1">
      <alignment horizontal="left"/>
    </xf>
    <xf numFmtId="0" fontId="9" fillId="27" borderId="28" xfId="0" applyFont="1" applyFill="1" applyBorder="1" applyAlignment="1">
      <alignment horizontal="left"/>
    </xf>
    <xf numFmtId="0" fontId="9" fillId="27" borderId="40" xfId="0" applyFont="1" applyFill="1" applyBorder="1" applyAlignment="1">
      <alignment horizontal="left"/>
    </xf>
    <xf numFmtId="0" fontId="6" fillId="27" borderId="17" xfId="0" applyFont="1" applyFill="1" applyBorder="1" applyAlignment="1">
      <alignment horizontal="center"/>
    </xf>
    <xf numFmtId="0" fontId="5" fillId="27" borderId="0" xfId="0" applyFont="1" applyFill="1"/>
    <xf numFmtId="0" fontId="5" fillId="27" borderId="16" xfId="0" applyFont="1" applyFill="1" applyBorder="1"/>
    <xf numFmtId="0" fontId="5" fillId="27" borderId="17" xfId="0" applyFont="1" applyFill="1" applyBorder="1"/>
    <xf numFmtId="0" fontId="6" fillId="26" borderId="17" xfId="45" applyFont="1" applyFill="1" applyBorder="1" applyAlignment="1">
      <alignment vertical="center"/>
    </xf>
    <xf numFmtId="0" fontId="6" fillId="26" borderId="0" xfId="45" applyFont="1" applyFill="1" applyAlignment="1">
      <alignment horizontal="left"/>
    </xf>
    <xf numFmtId="0" fontId="6" fillId="26" borderId="16" xfId="45" applyFont="1" applyFill="1" applyBorder="1" applyAlignment="1">
      <alignment vertical="center"/>
    </xf>
    <xf numFmtId="0" fontId="47" fillId="24" borderId="24" xfId="45" applyFont="1" applyFill="1" applyBorder="1" applyAlignment="1">
      <alignment vertical="center"/>
    </xf>
    <xf numFmtId="0" fontId="47" fillId="24" borderId="13" xfId="45" applyFont="1" applyFill="1" applyBorder="1" applyAlignment="1">
      <alignment vertical="center"/>
    </xf>
    <xf numFmtId="0" fontId="47" fillId="24" borderId="50" xfId="45" applyFont="1" applyFill="1" applyBorder="1" applyAlignment="1">
      <alignment vertical="center"/>
    </xf>
    <xf numFmtId="0" fontId="6" fillId="24" borderId="78" xfId="0" applyFont="1" applyFill="1" applyBorder="1"/>
    <xf numFmtId="0" fontId="7" fillId="24" borderId="28" xfId="0" applyFont="1" applyFill="1" applyBorder="1" applyAlignment="1" applyProtection="1">
      <alignment horizontal="left"/>
      <protection locked="0"/>
    </xf>
    <xf numFmtId="0" fontId="9" fillId="24" borderId="0" xfId="0" applyFont="1" applyFill="1" applyAlignment="1" applyProtection="1">
      <alignment horizontal="left"/>
      <protection locked="0"/>
    </xf>
    <xf numFmtId="0" fontId="9" fillId="24" borderId="15" xfId="0" applyFont="1" applyFill="1" applyBorder="1"/>
    <xf numFmtId="0" fontId="9" fillId="24" borderId="29" xfId="0" applyFont="1" applyFill="1" applyBorder="1"/>
    <xf numFmtId="0" fontId="5" fillId="24" borderId="0" xfId="0" applyFont="1" applyFill="1" applyAlignment="1">
      <alignment horizontal="center"/>
    </xf>
    <xf numFmtId="0" fontId="7" fillId="24" borderId="0" xfId="0" applyFont="1" applyFill="1" applyAlignment="1" applyProtection="1">
      <alignment horizontal="left"/>
      <protection locked="0"/>
    </xf>
    <xf numFmtId="0" fontId="9" fillId="24" borderId="61" xfId="0" applyFont="1" applyFill="1" applyBorder="1"/>
    <xf numFmtId="0" fontId="6" fillId="24" borderId="51" xfId="0" applyFont="1" applyFill="1" applyBorder="1" applyAlignment="1">
      <alignment horizontal="left"/>
    </xf>
    <xf numFmtId="0" fontId="9" fillId="24" borderId="53" xfId="0" applyFont="1" applyFill="1" applyBorder="1"/>
    <xf numFmtId="0" fontId="6" fillId="24" borderId="67" xfId="0" applyFont="1" applyFill="1" applyBorder="1" applyAlignment="1">
      <alignment horizontal="left"/>
    </xf>
    <xf numFmtId="0" fontId="9" fillId="24" borderId="53" xfId="0" applyFont="1" applyFill="1" applyBorder="1" applyAlignment="1">
      <alignment horizontal="left"/>
    </xf>
    <xf numFmtId="0" fontId="9" fillId="24" borderId="65" xfId="0" applyFont="1" applyFill="1" applyBorder="1"/>
    <xf numFmtId="0" fontId="6" fillId="24" borderId="49" xfId="0" applyFont="1" applyFill="1" applyBorder="1" applyAlignment="1">
      <alignment horizontal="left"/>
    </xf>
    <xf numFmtId="13" fontId="9" fillId="24" borderId="70" xfId="0" applyNumberFormat="1" applyFont="1" applyFill="1" applyBorder="1" applyAlignment="1">
      <alignment horizontal="center"/>
    </xf>
    <xf numFmtId="13" fontId="9" fillId="24" borderId="50" xfId="0" applyNumberFormat="1" applyFont="1" applyFill="1" applyBorder="1" applyAlignment="1">
      <alignment horizontal="center"/>
    </xf>
    <xf numFmtId="12" fontId="9" fillId="24" borderId="50" xfId="0" applyNumberFormat="1" applyFont="1" applyFill="1" applyBorder="1" applyAlignment="1">
      <alignment horizontal="center"/>
    </xf>
    <xf numFmtId="13" fontId="9" fillId="27" borderId="50" xfId="0" applyNumberFormat="1" applyFont="1" applyFill="1" applyBorder="1" applyAlignment="1">
      <alignment horizontal="center"/>
    </xf>
    <xf numFmtId="12" fontId="9" fillId="24" borderId="57" xfId="0" applyNumberFormat="1" applyFont="1" applyFill="1" applyBorder="1" applyAlignment="1">
      <alignment horizontal="center" vertical="center"/>
    </xf>
    <xf numFmtId="13" fontId="6" fillId="0" borderId="29" xfId="0" applyNumberFormat="1" applyFont="1" applyBorder="1" applyAlignment="1">
      <alignment horizontal="center" vertical="center"/>
    </xf>
    <xf numFmtId="13" fontId="6" fillId="0" borderId="49" xfId="0" applyNumberFormat="1" applyFont="1" applyBorder="1" applyAlignment="1">
      <alignment horizontal="center" vertical="center"/>
    </xf>
    <xf numFmtId="13" fontId="6" fillId="0" borderId="35" xfId="0" applyNumberFormat="1" applyFont="1" applyBorder="1" applyAlignment="1">
      <alignment horizontal="center" vertical="center"/>
    </xf>
    <xf numFmtId="0" fontId="6" fillId="24" borderId="0" xfId="0" applyFont="1" applyFill="1" applyAlignment="1">
      <alignment horizontal="right"/>
    </xf>
    <xf numFmtId="49" fontId="6" fillId="26" borderId="0" xfId="0" applyNumberFormat="1" applyFont="1" applyFill="1" applyAlignment="1">
      <alignment horizontal="center" vertical="center" wrapText="1"/>
    </xf>
    <xf numFmtId="49" fontId="6" fillId="26" borderId="16" xfId="0" applyNumberFormat="1" applyFont="1" applyFill="1" applyBorder="1" applyAlignment="1">
      <alignment horizontal="center" vertical="center" wrapText="1"/>
    </xf>
    <xf numFmtId="164" fontId="50" fillId="26" borderId="27" xfId="43" applyNumberFormat="1" applyFont="1" applyFill="1" applyBorder="1" applyAlignment="1">
      <alignment horizontal="left"/>
    </xf>
    <xf numFmtId="0" fontId="50" fillId="24" borderId="28" xfId="0" applyFont="1" applyFill="1" applyBorder="1" applyAlignment="1">
      <alignment horizontal="left" vertical="center"/>
    </xf>
    <xf numFmtId="164" fontId="50" fillId="26" borderId="17" xfId="43" applyNumberFormat="1" applyFont="1" applyFill="1" applyBorder="1" applyAlignment="1">
      <alignment horizontal="left"/>
    </xf>
    <xf numFmtId="0" fontId="50" fillId="24" borderId="0" xfId="0" applyFont="1" applyFill="1" applyAlignment="1">
      <alignment horizontal="left" vertical="center"/>
    </xf>
    <xf numFmtId="0" fontId="51" fillId="24" borderId="0" xfId="0" applyFont="1" applyFill="1" applyAlignment="1">
      <alignment horizontal="left" vertical="center"/>
    </xf>
    <xf numFmtId="0" fontId="6" fillId="24" borderId="28" xfId="0" applyFont="1" applyFill="1" applyBorder="1"/>
    <xf numFmtId="0" fontId="6" fillId="24" borderId="40" xfId="0" applyFont="1" applyFill="1" applyBorder="1"/>
    <xf numFmtId="0" fontId="52" fillId="24" borderId="28" xfId="0" applyFont="1" applyFill="1" applyBorder="1" applyAlignment="1">
      <alignment horizontal="left" vertical="center"/>
    </xf>
    <xf numFmtId="0" fontId="52" fillId="24" borderId="40" xfId="0" applyFont="1" applyFill="1" applyBorder="1" applyAlignment="1">
      <alignment horizontal="left" vertical="center"/>
    </xf>
    <xf numFmtId="0" fontId="52" fillId="24" borderId="0" xfId="0" applyFont="1" applyFill="1" applyAlignment="1">
      <alignment horizontal="left" vertical="center"/>
    </xf>
    <xf numFmtId="0" fontId="52" fillId="24" borderId="16" xfId="0" applyFont="1" applyFill="1" applyBorder="1" applyAlignment="1">
      <alignment horizontal="left" vertical="center"/>
    </xf>
    <xf numFmtId="0" fontId="51" fillId="26" borderId="0" xfId="43" applyFont="1" applyFill="1" applyAlignment="1">
      <alignment horizontal="left" vertical="center"/>
    </xf>
    <xf numFmtId="0" fontId="51" fillId="27" borderId="0" xfId="0" applyFont="1" applyFill="1" applyAlignment="1">
      <alignment horizontal="left" vertical="center"/>
    </xf>
    <xf numFmtId="0" fontId="51" fillId="26" borderId="0" xfId="43" applyFont="1" applyFill="1"/>
    <xf numFmtId="0" fontId="51" fillId="26" borderId="16" xfId="43" applyFont="1" applyFill="1" applyBorder="1"/>
    <xf numFmtId="0" fontId="50" fillId="26" borderId="0" xfId="43" applyFont="1" applyFill="1" applyAlignment="1">
      <alignment horizontal="left" vertical="center"/>
    </xf>
    <xf numFmtId="0" fontId="53" fillId="26" borderId="0" xfId="43" applyFont="1" applyFill="1" applyAlignment="1">
      <alignment horizontal="left" vertical="center"/>
    </xf>
    <xf numFmtId="0" fontId="51" fillId="24" borderId="16" xfId="0" applyFont="1" applyFill="1" applyBorder="1" applyAlignment="1">
      <alignment horizontal="left" vertical="center"/>
    </xf>
    <xf numFmtId="0" fontId="54" fillId="24" borderId="0" xfId="0" applyFont="1" applyFill="1" applyAlignment="1">
      <alignment horizontal="left" vertical="center"/>
    </xf>
    <xf numFmtId="0" fontId="54" fillId="24" borderId="0" xfId="0" applyFont="1" applyFill="1" applyAlignment="1">
      <alignment horizontal="left" vertical="center" indent="2"/>
    </xf>
    <xf numFmtId="13" fontId="6" fillId="0" borderId="34" xfId="0" applyNumberFormat="1" applyFont="1" applyBorder="1" applyAlignment="1">
      <alignment horizontal="center" vertical="center"/>
    </xf>
    <xf numFmtId="13" fontId="9" fillId="26" borderId="10" xfId="0" applyNumberFormat="1" applyFont="1" applyFill="1" applyBorder="1" applyAlignment="1">
      <alignment horizontal="center" vertical="center"/>
    </xf>
    <xf numFmtId="0" fontId="49" fillId="24" borderId="20" xfId="0" applyFont="1" applyFill="1" applyBorder="1"/>
    <xf numFmtId="0" fontId="49" fillId="24" borderId="13" xfId="0" applyFont="1" applyFill="1" applyBorder="1"/>
    <xf numFmtId="13" fontId="6" fillId="0" borderId="20" xfId="0" applyNumberFormat="1" applyFont="1" applyBorder="1" applyAlignment="1">
      <alignment horizontal="center" vertical="center"/>
    </xf>
    <xf numFmtId="13" fontId="9" fillId="0" borderId="24" xfId="0" applyNumberFormat="1" applyFont="1" applyBorder="1" applyAlignment="1">
      <alignment horizontal="left" vertical="center"/>
    </xf>
    <xf numFmtId="0" fontId="6" fillId="30" borderId="10" xfId="0" applyFont="1" applyFill="1" applyBorder="1"/>
    <xf numFmtId="0" fontId="47" fillId="24" borderId="0" xfId="0" applyFont="1" applyFill="1"/>
    <xf numFmtId="13" fontId="9" fillId="26" borderId="55" xfId="0" applyNumberFormat="1" applyFont="1" applyFill="1" applyBorder="1" applyAlignment="1">
      <alignment horizontal="center" vertical="center"/>
    </xf>
    <xf numFmtId="13" fontId="6" fillId="26" borderId="23" xfId="0" applyNumberFormat="1" applyFont="1" applyFill="1" applyBorder="1" applyAlignment="1">
      <alignment horizontal="center" vertical="center"/>
    </xf>
    <xf numFmtId="13" fontId="9" fillId="26" borderId="19" xfId="0" applyNumberFormat="1" applyFont="1" applyFill="1" applyBorder="1" applyAlignment="1">
      <alignment horizontal="center" vertical="center"/>
    </xf>
    <xf numFmtId="13" fontId="6" fillId="26" borderId="20" xfId="0" applyNumberFormat="1" applyFont="1" applyFill="1" applyBorder="1" applyAlignment="1">
      <alignment horizontal="center" vertical="center"/>
    </xf>
    <xf numFmtId="0" fontId="18" fillId="26" borderId="0" xfId="0" applyFont="1" applyFill="1"/>
    <xf numFmtId="0" fontId="55" fillId="24" borderId="42" xfId="0" applyFont="1" applyFill="1" applyBorder="1"/>
    <xf numFmtId="0" fontId="55" fillId="24" borderId="29" xfId="0" applyFont="1" applyFill="1" applyBorder="1"/>
    <xf numFmtId="12" fontId="48" fillId="24" borderId="55" xfId="0" applyNumberFormat="1" applyFont="1" applyFill="1" applyBorder="1" applyAlignment="1">
      <alignment horizontal="center"/>
    </xf>
    <xf numFmtId="13" fontId="48" fillId="0" borderId="55" xfId="0" applyNumberFormat="1" applyFont="1" applyBorder="1" applyAlignment="1">
      <alignment horizontal="center" vertical="center"/>
    </xf>
    <xf numFmtId="13" fontId="47" fillId="0" borderId="23" xfId="0" applyNumberFormat="1" applyFont="1" applyBorder="1" applyAlignment="1">
      <alignment horizontal="center" vertical="center"/>
    </xf>
    <xf numFmtId="13" fontId="9" fillId="0" borderId="50" xfId="0" applyNumberFormat="1" applyFont="1" applyBorder="1" applyAlignment="1">
      <alignment horizontal="center" vertical="center"/>
    </xf>
    <xf numFmtId="13" fontId="9" fillId="26" borderId="50" xfId="0" applyNumberFormat="1" applyFont="1" applyFill="1" applyBorder="1" applyAlignment="1">
      <alignment horizontal="center" vertical="center"/>
    </xf>
    <xf numFmtId="13" fontId="9" fillId="0" borderId="10" xfId="0" applyNumberFormat="1" applyFont="1" applyBorder="1" applyAlignment="1">
      <alignment horizontal="left" vertical="center"/>
    </xf>
    <xf numFmtId="0" fontId="49" fillId="24" borderId="42" xfId="0" applyFont="1" applyFill="1" applyBorder="1"/>
    <xf numFmtId="0" fontId="56" fillId="24" borderId="28" xfId="0" applyFont="1" applyFill="1" applyBorder="1"/>
    <xf numFmtId="0" fontId="51" fillId="24" borderId="28" xfId="0" applyFont="1" applyFill="1" applyBorder="1"/>
    <xf numFmtId="0" fontId="56" fillId="24" borderId="0" xfId="0" applyFont="1" applyFill="1"/>
    <xf numFmtId="0" fontId="51" fillId="24" borderId="0" xfId="0" applyFont="1" applyFill="1"/>
    <xf numFmtId="0" fontId="51" fillId="24" borderId="17" xfId="0" applyFont="1" applyFill="1" applyBorder="1" applyAlignment="1">
      <alignment horizontal="left"/>
    </xf>
    <xf numFmtId="0" fontId="51" fillId="24" borderId="0" xfId="0" applyFont="1" applyFill="1" applyAlignment="1">
      <alignment horizontal="left" indent="1"/>
    </xf>
    <xf numFmtId="0" fontId="57" fillId="24" borderId="0" xfId="0" applyFont="1" applyFill="1"/>
    <xf numFmtId="0" fontId="57" fillId="24" borderId="0" xfId="0" applyFont="1" applyFill="1" applyAlignment="1">
      <alignment horizontal="left" indent="1"/>
    </xf>
    <xf numFmtId="0" fontId="51" fillId="24" borderId="79" xfId="0" applyFont="1" applyFill="1" applyBorder="1" applyAlignment="1">
      <alignment horizontal="left"/>
    </xf>
    <xf numFmtId="0" fontId="51" fillId="24" borderId="80" xfId="0" applyFont="1" applyFill="1" applyBorder="1"/>
    <xf numFmtId="0" fontId="6" fillId="24" borderId="16" xfId="0" applyFont="1" applyFill="1" applyBorder="1" applyAlignment="1">
      <alignment horizontal="left" vertical="center"/>
    </xf>
    <xf numFmtId="0" fontId="6" fillId="24" borderId="28" xfId="0" applyFont="1" applyFill="1" applyBorder="1" applyAlignment="1">
      <alignment horizontal="left" vertical="center"/>
    </xf>
    <xf numFmtId="0" fontId="6" fillId="24" borderId="40" xfId="0" applyFont="1" applyFill="1" applyBorder="1" applyAlignment="1">
      <alignment horizontal="left" vertical="center"/>
    </xf>
    <xf numFmtId="0" fontId="9" fillId="24" borderId="0" xfId="0" applyFont="1" applyFill="1" applyAlignment="1">
      <alignment horizontal="left" vertical="center"/>
    </xf>
    <xf numFmtId="0" fontId="6" fillId="24" borderId="0" xfId="0" applyFont="1" applyFill="1" applyAlignment="1">
      <alignment horizontal="left" vertical="center"/>
    </xf>
    <xf numFmtId="0" fontId="58" fillId="24" borderId="0" xfId="0" applyFont="1" applyFill="1" applyAlignment="1">
      <alignment horizontal="left" vertical="center"/>
    </xf>
    <xf numFmtId="13" fontId="59" fillId="0" borderId="24" xfId="0" applyNumberFormat="1" applyFont="1" applyBorder="1" applyAlignment="1">
      <alignment horizontal="center" vertical="center"/>
    </xf>
    <xf numFmtId="13" fontId="59" fillId="0" borderId="19" xfId="0" applyNumberFormat="1" applyFont="1" applyBorder="1" applyAlignment="1">
      <alignment horizontal="center" vertical="center"/>
    </xf>
    <xf numFmtId="13" fontId="59" fillId="0" borderId="10" xfId="0" applyNumberFormat="1" applyFont="1" applyBorder="1" applyAlignment="1">
      <alignment horizontal="center" vertical="center"/>
    </xf>
    <xf numFmtId="49" fontId="48" fillId="31" borderId="10" xfId="0" applyNumberFormat="1" applyFont="1" applyFill="1" applyBorder="1" applyAlignment="1">
      <alignment horizontal="center" vertical="center" wrapText="1"/>
    </xf>
    <xf numFmtId="49" fontId="47" fillId="31" borderId="76" xfId="0" applyNumberFormat="1" applyFont="1" applyFill="1" applyBorder="1" applyAlignment="1">
      <alignment horizontal="center" vertical="center" wrapText="1"/>
    </xf>
    <xf numFmtId="0" fontId="60" fillId="31" borderId="0" xfId="0" applyFont="1" applyFill="1" applyAlignment="1">
      <alignment horizontal="left"/>
    </xf>
    <xf numFmtId="0" fontId="47" fillId="31" borderId="0" xfId="0" applyFont="1" applyFill="1" applyAlignment="1">
      <alignment horizontal="center"/>
    </xf>
    <xf numFmtId="49" fontId="47" fillId="31" borderId="0" xfId="0" applyNumberFormat="1" applyFont="1" applyFill="1" applyAlignment="1">
      <alignment horizontal="center" vertical="center" wrapText="1"/>
    </xf>
    <xf numFmtId="0" fontId="47" fillId="31" borderId="0" xfId="0" applyFont="1" applyFill="1"/>
    <xf numFmtId="0" fontId="9" fillId="24" borderId="28" xfId="0" applyFont="1" applyFill="1" applyBorder="1" applyAlignment="1">
      <alignment horizontal="left" vertical="center"/>
    </xf>
    <xf numFmtId="164" fontId="38" fillId="26" borderId="79" xfId="43" applyNumberFormat="1" applyFont="1" applyFill="1" applyBorder="1" applyAlignment="1">
      <alignment horizontal="left"/>
    </xf>
    <xf numFmtId="0" fontId="6" fillId="24" borderId="80" xfId="0" applyFont="1" applyFill="1" applyBorder="1" applyAlignment="1">
      <alignment horizontal="left" vertical="center"/>
    </xf>
    <xf numFmtId="0" fontId="6" fillId="24" borderId="81" xfId="0" applyFont="1" applyFill="1" applyBorder="1" applyAlignment="1">
      <alignment horizontal="left" vertical="center"/>
    </xf>
    <xf numFmtId="0" fontId="50" fillId="26" borderId="28" xfId="43" applyFont="1" applyFill="1" applyBorder="1" applyAlignment="1">
      <alignment horizontal="left" vertical="center"/>
    </xf>
    <xf numFmtId="0" fontId="51" fillId="24" borderId="28" xfId="0" applyFont="1" applyFill="1" applyBorder="1" applyAlignment="1">
      <alignment horizontal="left" vertical="center"/>
    </xf>
    <xf numFmtId="0" fontId="54" fillId="24" borderId="0" xfId="0" applyFont="1" applyFill="1"/>
    <xf numFmtId="0" fontId="54" fillId="24" borderId="80" xfId="0" applyFont="1" applyFill="1" applyBorder="1"/>
    <xf numFmtId="0" fontId="58" fillId="24" borderId="80" xfId="0" applyFont="1" applyFill="1" applyBorder="1" applyAlignment="1">
      <alignment horizontal="left" vertical="center"/>
    </xf>
    <xf numFmtId="13" fontId="6" fillId="30" borderId="48" xfId="0" applyNumberFormat="1" applyFont="1" applyFill="1" applyBorder="1" applyAlignment="1">
      <alignment horizontal="center" vertical="center"/>
    </xf>
    <xf numFmtId="13" fontId="6" fillId="30" borderId="29" xfId="0" quotePrefix="1" applyNumberFormat="1" applyFont="1" applyFill="1" applyBorder="1" applyAlignment="1">
      <alignment horizontal="center" vertical="center"/>
    </xf>
    <xf numFmtId="13" fontId="9" fillId="30" borderId="12" xfId="0" applyNumberFormat="1" applyFont="1" applyFill="1" applyBorder="1" applyAlignment="1">
      <alignment horizontal="center" vertical="center"/>
    </xf>
    <xf numFmtId="13" fontId="6" fillId="30" borderId="12" xfId="0" applyNumberFormat="1" applyFont="1" applyFill="1" applyBorder="1" applyAlignment="1">
      <alignment horizontal="center" vertical="center"/>
    </xf>
    <xf numFmtId="13" fontId="6" fillId="30" borderId="10" xfId="0" applyNumberFormat="1" applyFont="1" applyFill="1" applyBorder="1" applyAlignment="1">
      <alignment horizontal="center" vertical="center"/>
    </xf>
    <xf numFmtId="13" fontId="6" fillId="30" borderId="49" xfId="0" quotePrefix="1" applyNumberFormat="1" applyFont="1" applyFill="1" applyBorder="1" applyAlignment="1">
      <alignment horizontal="center" vertical="center"/>
    </xf>
    <xf numFmtId="13" fontId="6" fillId="30" borderId="12" xfId="0" quotePrefix="1" applyNumberFormat="1" applyFont="1" applyFill="1" applyBorder="1" applyAlignment="1">
      <alignment horizontal="center" vertical="center"/>
    </xf>
    <xf numFmtId="13" fontId="6" fillId="30" borderId="35" xfId="0" quotePrefix="1" applyNumberFormat="1" applyFont="1" applyFill="1" applyBorder="1" applyAlignment="1">
      <alignment horizontal="center" vertical="center"/>
    </xf>
    <xf numFmtId="12" fontId="61" fillId="26" borderId="0" xfId="0" quotePrefix="1" applyNumberFormat="1" applyFont="1" applyFill="1" applyAlignment="1">
      <alignment horizontal="left" vertical="center"/>
    </xf>
    <xf numFmtId="13" fontId="6" fillId="30" borderId="65" xfId="0" applyNumberFormat="1" applyFont="1" applyFill="1" applyBorder="1" applyAlignment="1">
      <alignment horizontal="center" vertical="center"/>
    </xf>
    <xf numFmtId="13" fontId="6" fillId="30" borderId="38" xfId="0" applyNumberFormat="1" applyFont="1" applyFill="1" applyBorder="1" applyAlignment="1">
      <alignment horizontal="center" vertical="center"/>
    </xf>
    <xf numFmtId="0" fontId="43" fillId="25" borderId="28" xfId="0" applyFont="1" applyFill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14" fontId="6" fillId="26" borderId="0" xfId="0" applyNumberFormat="1" applyFont="1" applyFill="1" applyAlignment="1">
      <alignment horizontal="left"/>
    </xf>
    <xf numFmtId="0" fontId="9" fillId="24" borderId="27" xfId="0" applyFont="1" applyFill="1" applyBorder="1" applyAlignment="1">
      <alignment horizontal="left"/>
    </xf>
    <xf numFmtId="0" fontId="9" fillId="24" borderId="28" xfId="0" applyFont="1" applyFill="1" applyBorder="1" applyAlignment="1">
      <alignment horizontal="left"/>
    </xf>
    <xf numFmtId="0" fontId="9" fillId="24" borderId="40" xfId="0" applyFont="1" applyFill="1" applyBorder="1" applyAlignment="1">
      <alignment horizontal="left"/>
    </xf>
    <xf numFmtId="0" fontId="43" fillId="25" borderId="36" xfId="0" applyFont="1" applyFill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38" fillId="28" borderId="36" xfId="0" applyFont="1" applyFill="1" applyBorder="1" applyAlignment="1">
      <alignment horizontal="left" vertical="center"/>
    </xf>
    <xf numFmtId="0" fontId="39" fillId="28" borderId="37" xfId="0" applyFont="1" applyFill="1" applyBorder="1" applyAlignment="1">
      <alignment vertical="center"/>
    </xf>
    <xf numFmtId="0" fontId="39" fillId="28" borderId="68" xfId="0" applyFont="1" applyFill="1" applyBorder="1" applyAlignment="1">
      <alignment vertical="center"/>
    </xf>
    <xf numFmtId="0" fontId="6" fillId="24" borderId="17" xfId="0" applyFont="1" applyFill="1" applyBorder="1" applyAlignment="1">
      <alignment horizontal="left"/>
    </xf>
    <xf numFmtId="0" fontId="6" fillId="24" borderId="0" xfId="0" applyFont="1" applyFill="1" applyAlignment="1">
      <alignment horizontal="left"/>
    </xf>
    <xf numFmtId="0" fontId="6" fillId="24" borderId="16" xfId="0" applyFont="1" applyFill="1" applyBorder="1" applyAlignment="1">
      <alignment horizontal="left"/>
    </xf>
    <xf numFmtId="0" fontId="6" fillId="24" borderId="0" xfId="0" applyFont="1" applyFill="1"/>
    <xf numFmtId="0" fontId="6" fillId="24" borderId="16" xfId="0" applyFont="1" applyFill="1" applyBorder="1"/>
    <xf numFmtId="14" fontId="6" fillId="24" borderId="0" xfId="0" applyNumberFormat="1" applyFont="1" applyFill="1" applyAlignment="1">
      <alignment horizontal="left"/>
    </xf>
    <xf numFmtId="0" fontId="9" fillId="28" borderId="36" xfId="0" applyFont="1" applyFill="1" applyBorder="1" applyAlignment="1">
      <alignment horizontal="center"/>
    </xf>
    <xf numFmtId="0" fontId="9" fillId="28" borderId="37" xfId="0" applyFont="1" applyFill="1" applyBorder="1" applyAlignment="1">
      <alignment horizontal="center"/>
    </xf>
    <xf numFmtId="0" fontId="9" fillId="28" borderId="68" xfId="0" applyFont="1" applyFill="1" applyBorder="1" applyAlignment="1">
      <alignment horizontal="center"/>
    </xf>
    <xf numFmtId="0" fontId="9" fillId="30" borderId="17" xfId="0" applyFont="1" applyFill="1" applyBorder="1" applyAlignment="1">
      <alignment horizontal="center"/>
    </xf>
    <xf numFmtId="0" fontId="9" fillId="30" borderId="0" xfId="0" applyFont="1" applyFill="1" applyAlignment="1">
      <alignment horizontal="center"/>
    </xf>
    <xf numFmtId="0" fontId="9" fillId="30" borderId="16" xfId="0" applyFont="1" applyFill="1" applyBorder="1" applyAlignment="1">
      <alignment horizontal="center"/>
    </xf>
    <xf numFmtId="0" fontId="6" fillId="26" borderId="0" xfId="0" applyFont="1" applyFill="1"/>
    <xf numFmtId="0" fontId="6" fillId="26" borderId="15" xfId="0" applyFont="1" applyFill="1" applyBorder="1"/>
    <xf numFmtId="0" fontId="6" fillId="26" borderId="39" xfId="0" applyFont="1" applyFill="1" applyBorder="1"/>
    <xf numFmtId="0" fontId="6" fillId="24" borderId="10" xfId="0" applyFont="1" applyFill="1" applyBorder="1"/>
    <xf numFmtId="0" fontId="6" fillId="24" borderId="19" xfId="0" applyFont="1" applyFill="1" applyBorder="1"/>
    <xf numFmtId="49" fontId="47" fillId="31" borderId="11" xfId="0" applyNumberFormat="1" applyFont="1" applyFill="1" applyBorder="1" applyAlignment="1">
      <alignment horizontal="center" vertical="center" wrapText="1"/>
    </xf>
    <xf numFmtId="49" fontId="47" fillId="31" borderId="12" xfId="0" applyNumberFormat="1" applyFont="1" applyFill="1" applyBorder="1" applyAlignment="1">
      <alignment horizontal="center" vertical="center" wrapText="1"/>
    </xf>
    <xf numFmtId="49" fontId="6" fillId="26" borderId="11" xfId="0" applyNumberFormat="1" applyFont="1" applyFill="1" applyBorder="1" applyAlignment="1">
      <alignment horizontal="center" vertical="center" wrapText="1"/>
    </xf>
    <xf numFmtId="49" fontId="6" fillId="26" borderId="12" xfId="0" applyNumberFormat="1" applyFont="1" applyFill="1" applyBorder="1" applyAlignment="1">
      <alignment horizontal="center" vertical="center" wrapText="1"/>
    </xf>
    <xf numFmtId="49" fontId="6" fillId="26" borderId="32" xfId="0" applyNumberFormat="1" applyFont="1" applyFill="1" applyBorder="1" applyAlignment="1">
      <alignment horizontal="center" vertical="center" wrapText="1"/>
    </xf>
    <xf numFmtId="49" fontId="6" fillId="26" borderId="38" xfId="0" applyNumberFormat="1" applyFont="1" applyFill="1" applyBorder="1" applyAlignment="1">
      <alignment horizontal="center" vertical="center" wrapText="1"/>
    </xf>
    <xf numFmtId="49" fontId="47" fillId="31" borderId="76" xfId="0" applyNumberFormat="1" applyFont="1" applyFill="1" applyBorder="1" applyAlignment="1">
      <alignment horizontal="center" vertical="center" wrapText="1"/>
    </xf>
    <xf numFmtId="49" fontId="6" fillId="26" borderId="76" xfId="0" applyNumberFormat="1" applyFont="1" applyFill="1" applyBorder="1" applyAlignment="1">
      <alignment horizontal="center" vertical="center" wrapText="1"/>
    </xf>
    <xf numFmtId="49" fontId="6" fillId="26" borderId="52" xfId="0" applyNumberFormat="1" applyFont="1" applyFill="1" applyBorder="1" applyAlignment="1">
      <alignment horizontal="center" vertical="center" wrapText="1"/>
    </xf>
    <xf numFmtId="0" fontId="6" fillId="24" borderId="24" xfId="0" applyFont="1" applyFill="1" applyBorder="1"/>
    <xf numFmtId="0" fontId="6" fillId="24" borderId="13" xfId="0" applyFont="1" applyFill="1" applyBorder="1"/>
    <xf numFmtId="0" fontId="6" fillId="24" borderId="50" xfId="0" applyFont="1" applyFill="1" applyBorder="1"/>
    <xf numFmtId="0" fontId="6" fillId="30" borderId="10" xfId="0" applyFont="1" applyFill="1" applyBorder="1"/>
    <xf numFmtId="0" fontId="6" fillId="24" borderId="24" xfId="0" applyFont="1" applyFill="1" applyBorder="1" applyAlignment="1">
      <alignment horizontal="left"/>
    </xf>
    <xf numFmtId="0" fontId="6" fillId="24" borderId="14" xfId="0" applyFont="1" applyFill="1" applyBorder="1" applyAlignment="1">
      <alignment horizontal="left"/>
    </xf>
    <xf numFmtId="0" fontId="6" fillId="26" borderId="16" xfId="0" applyFont="1" applyFill="1" applyBorder="1"/>
    <xf numFmtId="12" fontId="6" fillId="24" borderId="10" xfId="0" applyNumberFormat="1" applyFont="1" applyFill="1" applyBorder="1" applyAlignment="1">
      <alignment horizontal="left"/>
    </xf>
    <xf numFmtId="49" fontId="6" fillId="26" borderId="10" xfId="0" applyNumberFormat="1" applyFont="1" applyFill="1" applyBorder="1" applyAlignment="1">
      <alignment horizontal="center" vertical="center" wrapText="1"/>
    </xf>
    <xf numFmtId="49" fontId="6" fillId="26" borderId="19" xfId="0" applyNumberFormat="1" applyFont="1" applyFill="1" applyBorder="1" applyAlignment="1">
      <alignment horizontal="center" vertical="center" wrapText="1"/>
    </xf>
    <xf numFmtId="49" fontId="47" fillId="31" borderId="10" xfId="0" applyNumberFormat="1" applyFont="1" applyFill="1" applyBorder="1" applyAlignment="1">
      <alignment horizontal="center" vertical="center" wrapText="1"/>
    </xf>
    <xf numFmtId="0" fontId="4" fillId="28" borderId="17" xfId="0" applyFont="1" applyFill="1" applyBorder="1"/>
    <xf numFmtId="0" fontId="4" fillId="28" borderId="0" xfId="0" applyFont="1" applyFill="1"/>
    <xf numFmtId="0" fontId="4" fillId="28" borderId="67" xfId="0" applyFont="1" applyFill="1" applyBorder="1"/>
    <xf numFmtId="0" fontId="0" fillId="24" borderId="0" xfId="0" applyFill="1" applyAlignment="1">
      <alignment horizontal="left"/>
    </xf>
    <xf numFmtId="0" fontId="4" fillId="28" borderId="36" xfId="0" applyFont="1" applyFill="1" applyBorder="1" applyAlignment="1">
      <alignment horizontal="center"/>
    </xf>
    <xf numFmtId="0" fontId="4" fillId="28" borderId="37" xfId="0" applyFont="1" applyFill="1" applyBorder="1" applyAlignment="1">
      <alignment horizontal="center"/>
    </xf>
    <xf numFmtId="0" fontId="4" fillId="28" borderId="68" xfId="0" applyFont="1" applyFill="1" applyBorder="1" applyAlignment="1">
      <alignment horizontal="center"/>
    </xf>
    <xf numFmtId="0" fontId="4" fillId="29" borderId="69" xfId="0" applyFont="1" applyFill="1" applyBorder="1" applyAlignment="1">
      <alignment horizontal="center"/>
    </xf>
    <xf numFmtId="0" fontId="4" fillId="29" borderId="72" xfId="0" applyFont="1" applyFill="1" applyBorder="1" applyAlignment="1">
      <alignment horizontal="center"/>
    </xf>
    <xf numFmtId="0" fontId="0" fillId="29" borderId="72" xfId="0" applyFill="1" applyBorder="1" applyAlignment="1">
      <alignment horizontal="center"/>
    </xf>
    <xf numFmtId="0" fontId="4" fillId="28" borderId="27" xfId="0" applyFont="1" applyFill="1" applyBorder="1" applyAlignment="1">
      <alignment horizontal="center"/>
    </xf>
    <xf numFmtId="0" fontId="4" fillId="28" borderId="28" xfId="0" applyFont="1" applyFill="1" applyBorder="1" applyAlignment="1">
      <alignment horizontal="center"/>
    </xf>
    <xf numFmtId="0" fontId="0" fillId="28" borderId="40" xfId="0" applyFill="1" applyBorder="1" applyAlignment="1">
      <alignment horizontal="center"/>
    </xf>
    <xf numFmtId="0" fontId="42" fillId="24" borderId="61" xfId="0" applyFont="1" applyFill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" fillId="28" borderId="41" xfId="0" applyFont="1" applyFill="1" applyBorder="1"/>
    <xf numFmtId="0" fontId="4" fillId="28" borderId="15" xfId="0" applyFont="1" applyFill="1" applyBorder="1"/>
    <xf numFmtId="0" fontId="4" fillId="28" borderId="51" xfId="0" applyFont="1" applyFill="1" applyBorder="1"/>
    <xf numFmtId="0" fontId="4" fillId="29" borderId="27" xfId="0" applyFont="1" applyFill="1" applyBorder="1" applyAlignment="1">
      <alignment horizontal="center"/>
    </xf>
    <xf numFmtId="0" fontId="4" fillId="29" borderId="28" xfId="0" applyFont="1" applyFill="1" applyBorder="1" applyAlignment="1">
      <alignment horizontal="center"/>
    </xf>
    <xf numFmtId="0" fontId="0" fillId="29" borderId="40" xfId="0" applyFill="1" applyBorder="1" applyAlignment="1">
      <alignment horizontal="center"/>
    </xf>
    <xf numFmtId="0" fontId="4" fillId="28" borderId="69" xfId="0" applyFont="1" applyFill="1" applyBorder="1" applyAlignment="1">
      <alignment horizontal="center"/>
    </xf>
    <xf numFmtId="0" fontId="4" fillId="28" borderId="72" xfId="0" applyFont="1" applyFill="1" applyBorder="1" applyAlignment="1">
      <alignment horizontal="center"/>
    </xf>
    <xf numFmtId="0" fontId="4" fillId="28" borderId="70" xfId="0" applyFont="1" applyFill="1" applyBorder="1" applyAlignment="1">
      <alignment horizontal="center"/>
    </xf>
    <xf numFmtId="0" fontId="9" fillId="28" borderId="27" xfId="0" applyFont="1" applyFill="1" applyBorder="1" applyAlignment="1">
      <alignment horizontal="center"/>
    </xf>
    <xf numFmtId="0" fontId="9" fillId="28" borderId="28" xfId="0" applyFont="1" applyFill="1" applyBorder="1" applyAlignment="1">
      <alignment horizontal="center"/>
    </xf>
    <xf numFmtId="0" fontId="9" fillId="28" borderId="40" xfId="0" applyFont="1" applyFill="1" applyBorder="1" applyAlignment="1">
      <alignment horizontal="center"/>
    </xf>
    <xf numFmtId="0" fontId="6" fillId="24" borderId="24" xfId="45" applyFont="1" applyFill="1" applyBorder="1" applyAlignment="1">
      <alignment vertical="center"/>
    </xf>
    <xf numFmtId="0" fontId="6" fillId="24" borderId="13" xfId="45" applyFont="1" applyFill="1" applyBorder="1" applyAlignment="1">
      <alignment vertical="center"/>
    </xf>
    <xf numFmtId="0" fontId="6" fillId="24" borderId="14" xfId="45" applyFont="1" applyFill="1" applyBorder="1" applyAlignment="1">
      <alignment vertical="center"/>
    </xf>
    <xf numFmtId="0" fontId="6" fillId="24" borderId="50" xfId="45" applyFont="1" applyFill="1" applyBorder="1" applyAlignment="1">
      <alignment vertical="center"/>
    </xf>
    <xf numFmtId="0" fontId="9" fillId="24" borderId="24" xfId="45" applyFont="1" applyFill="1" applyBorder="1" applyAlignment="1">
      <alignment vertical="center"/>
    </xf>
    <xf numFmtId="0" fontId="6" fillId="26" borderId="24" xfId="45" applyFont="1" applyFill="1" applyBorder="1" applyAlignment="1">
      <alignment vertical="center"/>
    </xf>
    <xf numFmtId="0" fontId="6" fillId="26" borderId="13" xfId="45" applyFont="1" applyFill="1" applyBorder="1" applyAlignment="1">
      <alignment vertical="center"/>
    </xf>
    <xf numFmtId="0" fontId="6" fillId="26" borderId="14" xfId="45" applyFont="1" applyFill="1" applyBorder="1" applyAlignment="1">
      <alignment vertical="center"/>
    </xf>
    <xf numFmtId="0" fontId="9" fillId="26" borderId="24" xfId="0" applyFont="1" applyFill="1" applyBorder="1" applyAlignment="1">
      <alignment vertical="center"/>
    </xf>
    <xf numFmtId="0" fontId="6" fillId="26" borderId="13" xfId="0" applyFont="1" applyFill="1" applyBorder="1" applyAlignment="1">
      <alignment vertical="center"/>
    </xf>
    <xf numFmtId="0" fontId="6" fillId="26" borderId="14" xfId="0" applyFont="1" applyFill="1" applyBorder="1" applyAlignment="1">
      <alignment vertical="center"/>
    </xf>
    <xf numFmtId="0" fontId="9" fillId="24" borderId="24" xfId="0" applyFont="1" applyFill="1" applyBorder="1" applyAlignment="1">
      <alignment vertical="center"/>
    </xf>
    <xf numFmtId="0" fontId="6" fillId="24" borderId="13" xfId="0" applyFont="1" applyFill="1" applyBorder="1" applyAlignment="1">
      <alignment vertical="center"/>
    </xf>
    <xf numFmtId="0" fontId="6" fillId="24" borderId="50" xfId="0" applyFont="1" applyFill="1" applyBorder="1" applyAlignment="1">
      <alignment vertical="center"/>
    </xf>
    <xf numFmtId="0" fontId="6" fillId="24" borderId="15" xfId="45" applyFont="1" applyFill="1" applyBorder="1" applyAlignment="1">
      <alignment vertical="center"/>
    </xf>
    <xf numFmtId="0" fontId="6" fillId="24" borderId="39" xfId="45" applyFont="1" applyFill="1" applyBorder="1" applyAlignment="1">
      <alignment vertical="center"/>
    </xf>
    <xf numFmtId="0" fontId="12" fillId="26" borderId="36" xfId="45" applyFont="1" applyFill="1" applyBorder="1"/>
    <xf numFmtId="0" fontId="0" fillId="26" borderId="37" xfId="0" applyFill="1" applyBorder="1"/>
    <xf numFmtId="0" fontId="0" fillId="26" borderId="68" xfId="0" applyFill="1" applyBorder="1"/>
    <xf numFmtId="0" fontId="0" fillId="24" borderId="0" xfId="0" applyFill="1"/>
    <xf numFmtId="0" fontId="0" fillId="24" borderId="16" xfId="0" applyFill="1" applyBorder="1"/>
    <xf numFmtId="0" fontId="12" fillId="26" borderId="27" xfId="45" applyFont="1" applyFill="1" applyBorder="1"/>
    <xf numFmtId="0" fontId="0" fillId="26" borderId="28" xfId="0" applyFill="1" applyBorder="1"/>
    <xf numFmtId="0" fontId="0" fillId="26" borderId="40" xfId="0" applyFill="1" applyBorder="1"/>
    <xf numFmtId="0" fontId="47" fillId="24" borderId="24" xfId="45" applyFont="1" applyFill="1" applyBorder="1" applyAlignment="1">
      <alignment vertical="center"/>
    </xf>
    <xf numFmtId="0" fontId="47" fillId="24" borderId="13" xfId="45" applyFont="1" applyFill="1" applyBorder="1" applyAlignment="1">
      <alignment vertical="center"/>
    </xf>
    <xf numFmtId="0" fontId="47" fillId="24" borderId="50" xfId="45" applyFont="1" applyFill="1" applyBorder="1" applyAlignment="1">
      <alignment vertical="center"/>
    </xf>
    <xf numFmtId="0" fontId="48" fillId="24" borderId="24" xfId="45" applyFont="1" applyFill="1" applyBorder="1" applyAlignment="1">
      <alignment vertical="center"/>
    </xf>
    <xf numFmtId="12" fontId="6" fillId="24" borderId="0" xfId="0" applyNumberFormat="1" applyFont="1" applyFill="1"/>
    <xf numFmtId="0" fontId="6" fillId="24" borderId="10" xfId="45" applyFont="1" applyFill="1" applyBorder="1"/>
    <xf numFmtId="0" fontId="6" fillId="24" borderId="19" xfId="45" applyFont="1" applyFill="1" applyBorder="1"/>
    <xf numFmtId="0" fontId="9" fillId="24" borderId="24" xfId="45" applyFont="1" applyFill="1" applyBorder="1" applyAlignment="1">
      <alignment wrapText="1"/>
    </xf>
    <xf numFmtId="0" fontId="9" fillId="24" borderId="13" xfId="45" applyFont="1" applyFill="1" applyBorder="1" applyAlignment="1">
      <alignment wrapText="1"/>
    </xf>
    <xf numFmtId="0" fontId="9" fillId="24" borderId="50" xfId="45" applyFont="1" applyFill="1" applyBorder="1" applyAlignment="1">
      <alignment wrapText="1"/>
    </xf>
    <xf numFmtId="0" fontId="9" fillId="24" borderId="0" xfId="45" applyFont="1" applyFill="1" applyAlignment="1">
      <alignment horizontal="center" vertical="center"/>
    </xf>
    <xf numFmtId="0" fontId="9" fillId="0" borderId="0" xfId="45" applyFont="1" applyAlignment="1">
      <alignment horizontal="center" vertical="center"/>
    </xf>
    <xf numFmtId="0" fontId="9" fillId="0" borderId="67" xfId="45" applyFont="1" applyBorder="1" applyAlignment="1">
      <alignment horizontal="center" vertical="center"/>
    </xf>
    <xf numFmtId="0" fontId="5" fillId="0" borderId="0" xfId="45"/>
    <xf numFmtId="0" fontId="5" fillId="24" borderId="81" xfId="45" applyFill="1" applyBorder="1"/>
    <xf numFmtId="0" fontId="5" fillId="24" borderId="80" xfId="45" applyFill="1" applyBorder="1"/>
    <xf numFmtId="0" fontId="5" fillId="24" borderId="79" xfId="45" applyFill="1" applyBorder="1"/>
    <xf numFmtId="0" fontId="5" fillId="24" borderId="16" xfId="45" applyFill="1" applyBorder="1"/>
    <xf numFmtId="0" fontId="5" fillId="24" borderId="0" xfId="45" applyFill="1"/>
    <xf numFmtId="0" fontId="5" fillId="24" borderId="17" xfId="45" applyFill="1" applyBorder="1"/>
    <xf numFmtId="0" fontId="6" fillId="24" borderId="17" xfId="45" applyFont="1" applyFill="1" applyBorder="1" applyAlignment="1">
      <alignment horizontal="center"/>
    </xf>
    <xf numFmtId="0" fontId="5" fillId="26" borderId="0" xfId="45" applyFill="1"/>
    <xf numFmtId="0" fontId="6" fillId="0" borderId="0" xfId="45" applyFont="1"/>
    <xf numFmtId="0" fontId="6" fillId="26" borderId="0" xfId="45" applyFont="1" applyFill="1"/>
    <xf numFmtId="0" fontId="9" fillId="24" borderId="40" xfId="45" applyFont="1" applyFill="1" applyBorder="1" applyAlignment="1">
      <alignment horizontal="left"/>
    </xf>
    <xf numFmtId="0" fontId="9" fillId="24" borderId="28" xfId="45" applyFont="1" applyFill="1" applyBorder="1" applyAlignment="1">
      <alignment horizontal="left"/>
    </xf>
    <xf numFmtId="0" fontId="9" fillId="24" borderId="27" xfId="45" applyFont="1" applyFill="1" applyBorder="1" applyAlignment="1">
      <alignment horizontal="left"/>
    </xf>
    <xf numFmtId="0" fontId="9" fillId="26" borderId="0" xfId="45" applyFont="1" applyFill="1" applyAlignment="1">
      <alignment horizontal="right"/>
    </xf>
    <xf numFmtId="0" fontId="9" fillId="26" borderId="0" xfId="45" applyFont="1" applyFill="1"/>
    <xf numFmtId="0" fontId="9" fillId="24" borderId="40" xfId="45" applyFont="1" applyFill="1" applyBorder="1" applyAlignment="1">
      <alignment horizontal="left"/>
    </xf>
    <xf numFmtId="0" fontId="9" fillId="24" borderId="28" xfId="45" applyFont="1" applyFill="1" applyBorder="1" applyAlignment="1">
      <alignment horizontal="left"/>
    </xf>
    <xf numFmtId="0" fontId="9" fillId="24" borderId="27" xfId="45" applyFont="1" applyFill="1" applyBorder="1" applyAlignment="1">
      <alignment horizontal="left"/>
    </xf>
    <xf numFmtId="17" fontId="6" fillId="26" borderId="0" xfId="45" applyNumberFormat="1" applyFont="1" applyFill="1" applyAlignment="1">
      <alignment horizontal="left"/>
    </xf>
    <xf numFmtId="165" fontId="6" fillId="26" borderId="0" xfId="45" applyNumberFormat="1" applyFont="1" applyFill="1" applyAlignment="1">
      <alignment horizontal="left"/>
    </xf>
    <xf numFmtId="0" fontId="6" fillId="24" borderId="35" xfId="45" applyFont="1" applyFill="1" applyBorder="1" applyAlignment="1">
      <alignment horizontal="left"/>
    </xf>
    <xf numFmtId="0" fontId="6" fillId="24" borderId="29" xfId="45" applyFont="1" applyFill="1" applyBorder="1" applyAlignment="1">
      <alignment horizontal="left"/>
    </xf>
    <xf numFmtId="0" fontId="9" fillId="24" borderId="29" xfId="45" applyFont="1" applyFill="1" applyBorder="1" applyAlignment="1">
      <alignment horizontal="right"/>
    </xf>
    <xf numFmtId="0" fontId="9" fillId="24" borderId="42" xfId="45" applyFont="1" applyFill="1" applyBorder="1"/>
    <xf numFmtId="0" fontId="6" fillId="24" borderId="16" xfId="45" applyFont="1" applyFill="1" applyBorder="1" applyAlignment="1">
      <alignment horizontal="left"/>
    </xf>
    <xf numFmtId="0" fontId="6" fillId="24" borderId="0" xfId="45" applyFont="1" applyFill="1" applyAlignment="1">
      <alignment horizontal="left"/>
    </xf>
    <xf numFmtId="0" fontId="9" fillId="24" borderId="0" xfId="45" applyFont="1" applyFill="1" applyAlignment="1">
      <alignment horizontal="right"/>
    </xf>
    <xf numFmtId="165" fontId="6" fillId="24" borderId="0" xfId="45" applyNumberFormat="1" applyFont="1" applyFill="1" applyAlignment="1">
      <alignment horizontal="left"/>
    </xf>
    <xf numFmtId="0" fontId="9" fillId="24" borderId="17" xfId="45" applyFont="1" applyFill="1" applyBorder="1" applyAlignment="1">
      <alignment horizontal="left"/>
    </xf>
    <xf numFmtId="0" fontId="9" fillId="24" borderId="17" xfId="45" applyFont="1" applyFill="1" applyBorder="1"/>
    <xf numFmtId="0" fontId="8" fillId="26" borderId="0" xfId="45" applyFont="1" applyFill="1" applyAlignment="1">
      <alignment horizontal="left"/>
    </xf>
    <xf numFmtId="0" fontId="7" fillId="26" borderId="0" xfId="45" applyFont="1" applyFill="1" applyAlignment="1">
      <alignment horizontal="left"/>
    </xf>
    <xf numFmtId="0" fontId="6" fillId="24" borderId="39" xfId="45" applyFont="1" applyFill="1" applyBorder="1"/>
    <xf numFmtId="0" fontId="6" fillId="24" borderId="15" xfId="45" applyFont="1" applyFill="1" applyBorder="1"/>
    <xf numFmtId="0" fontId="6" fillId="24" borderId="15" xfId="45" applyFont="1" applyFill="1" applyBorder="1" applyAlignment="1">
      <alignment horizontal="left"/>
    </xf>
    <xf numFmtId="0" fontId="9" fillId="24" borderId="15" xfId="45" applyFont="1" applyFill="1" applyBorder="1" applyAlignment="1">
      <alignment horizontal="right"/>
    </xf>
    <xf numFmtId="14" fontId="6" fillId="24" borderId="15" xfId="45" applyNumberFormat="1" applyFont="1" applyFill="1" applyBorder="1" applyAlignment="1">
      <alignment horizontal="left"/>
    </xf>
    <xf numFmtId="0" fontId="9" fillId="24" borderId="41" xfId="45" applyFont="1" applyFill="1" applyBorder="1"/>
    <xf numFmtId="0" fontId="6" fillId="24" borderId="0" xfId="45" applyFont="1" applyFill="1"/>
    <xf numFmtId="14" fontId="6" fillId="26" borderId="0" xfId="45" applyNumberFormat="1" applyFont="1" applyFill="1" applyAlignment="1">
      <alignment horizontal="left"/>
    </xf>
    <xf numFmtId="14" fontId="6" fillId="26" borderId="0" xfId="45" applyNumberFormat="1" applyFont="1" applyFill="1" applyAlignment="1">
      <alignment horizontal="left"/>
    </xf>
    <xf numFmtId="0" fontId="9" fillId="26" borderId="0" xfId="45" applyFont="1" applyFill="1" applyAlignment="1" applyProtection="1">
      <alignment horizontal="left"/>
      <protection locked="0"/>
    </xf>
    <xf numFmtId="0" fontId="8" fillId="24" borderId="16" xfId="45" applyFont="1" applyFill="1" applyBorder="1" applyAlignment="1">
      <alignment horizontal="left"/>
    </xf>
    <xf numFmtId="0" fontId="8" fillId="24" borderId="0" xfId="45" applyFont="1" applyFill="1" applyAlignment="1">
      <alignment horizontal="left"/>
    </xf>
    <xf numFmtId="14" fontId="6" fillId="24" borderId="0" xfId="45" applyNumberFormat="1" applyFont="1" applyFill="1" applyAlignment="1">
      <alignment horizontal="left"/>
    </xf>
    <xf numFmtId="0" fontId="9" fillId="24" borderId="17" xfId="45" applyFont="1" applyFill="1" applyBorder="1" applyAlignment="1" applyProtection="1">
      <alignment horizontal="left"/>
      <protection locked="0"/>
    </xf>
    <xf numFmtId="14" fontId="6" fillId="24" borderId="16" xfId="45" applyNumberFormat="1" applyFont="1" applyFill="1" applyBorder="1" applyAlignment="1">
      <alignment horizontal="left"/>
    </xf>
    <xf numFmtId="0" fontId="6" fillId="24" borderId="17" xfId="45" applyFont="1" applyFill="1" applyBorder="1" applyAlignment="1" applyProtection="1">
      <alignment horizontal="left"/>
      <protection locked="0"/>
    </xf>
    <xf numFmtId="0" fontId="5" fillId="26" borderId="16" xfId="45" applyFill="1" applyBorder="1" applyAlignment="1">
      <alignment horizontal="center" vertical="center"/>
    </xf>
    <xf numFmtId="0" fontId="5" fillId="26" borderId="0" xfId="45" applyFill="1" applyAlignment="1">
      <alignment horizontal="center" vertical="center"/>
    </xf>
    <xf numFmtId="0" fontId="37" fillId="26" borderId="0" xfId="45" applyFont="1" applyFill="1" applyAlignment="1">
      <alignment horizontal="center" vertical="center"/>
    </xf>
    <xf numFmtId="0" fontId="11" fillId="26" borderId="0" xfId="45" applyFont="1" applyFill="1" applyAlignment="1">
      <alignment horizontal="center" vertical="center"/>
    </xf>
    <xf numFmtId="0" fontId="7" fillId="24" borderId="0" xfId="45" applyFont="1" applyFill="1" applyAlignment="1">
      <alignment horizontal="left"/>
    </xf>
    <xf numFmtId="0" fontId="7" fillId="24" borderId="17" xfId="45" applyFont="1" applyFill="1" applyBorder="1" applyAlignment="1">
      <alignment vertical="center"/>
    </xf>
    <xf numFmtId="0" fontId="44" fillId="0" borderId="40" xfId="45" applyFont="1" applyBorder="1" applyAlignment="1">
      <alignment horizontal="center" vertical="center"/>
    </xf>
    <xf numFmtId="0" fontId="44" fillId="0" borderId="28" xfId="45" applyFont="1" applyBorder="1" applyAlignment="1">
      <alignment horizontal="center" vertical="center"/>
    </xf>
    <xf numFmtId="0" fontId="43" fillId="25" borderId="28" xfId="45" applyFont="1" applyFill="1" applyBorder="1" applyAlignment="1">
      <alignment horizontal="center" vertical="center"/>
    </xf>
    <xf numFmtId="0" fontId="11" fillId="26" borderId="28" xfId="45" applyFont="1" applyFill="1" applyBorder="1" applyAlignment="1">
      <alignment horizontal="center" vertical="center"/>
    </xf>
    <xf numFmtId="0" fontId="7" fillId="24" borderId="28" xfId="45" applyFont="1" applyFill="1" applyBorder="1" applyAlignment="1">
      <alignment horizontal="left"/>
    </xf>
    <xf numFmtId="0" fontId="5" fillId="24" borderId="28" xfId="45" applyFill="1" applyBorder="1"/>
    <xf numFmtId="0" fontId="7" fillId="24" borderId="27" xfId="45" applyFont="1" applyFill="1" applyBorder="1" applyAlignment="1" applyProtection="1">
      <alignment horizontal="left"/>
      <protection locked="0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3 2" xfId="66" xr:uid="{00000000-0005-0000-0000-00002A000000}"/>
    <cellStyle name="Heading 4" xfId="33" builtinId="19" customBuilti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3A000000}"/>
    <cellStyle name="Normal 2 2" xfId="44" xr:uid="{00000000-0005-0000-0000-00003B000000}"/>
    <cellStyle name="Normal 2 2 2" xfId="68" xr:uid="{00000000-0005-0000-0000-00003C000000}"/>
    <cellStyle name="Normal 2 3" xfId="67" xr:uid="{00000000-0005-0000-0000-00003D000000}"/>
    <cellStyle name="Normal 3" xfId="45" xr:uid="{00000000-0005-0000-0000-00003E000000}"/>
    <cellStyle name="Normal 4" xfId="43" xr:uid="{00000000-0005-0000-0000-00003F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FFFFCC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svg"/><Relationship Id="rId13" Type="http://schemas.openxmlformats.org/officeDocument/2006/relationships/image" Target="../media/image24.png"/><Relationship Id="rId3" Type="http://schemas.openxmlformats.org/officeDocument/2006/relationships/image" Target="../media/image14.jpeg"/><Relationship Id="rId7" Type="http://schemas.openxmlformats.org/officeDocument/2006/relationships/image" Target="../media/image18.png"/><Relationship Id="rId12" Type="http://schemas.openxmlformats.org/officeDocument/2006/relationships/image" Target="../media/image23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svg"/><Relationship Id="rId11" Type="http://schemas.openxmlformats.org/officeDocument/2006/relationships/image" Target="../media/image22.jpe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1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Relationship Id="rId14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5" Type="http://schemas.openxmlformats.org/officeDocument/2006/relationships/image" Target="../media/image31.jpeg"/><Relationship Id="rId4" Type="http://schemas.openxmlformats.org/officeDocument/2006/relationships/image" Target="../media/image3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3" Type="http://schemas.openxmlformats.org/officeDocument/2006/relationships/image" Target="../media/image35.jpeg"/><Relationship Id="rId7" Type="http://schemas.microsoft.com/office/2007/relationships/hdphoto" Target="../media/hdphoto1.wdp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6" Type="http://schemas.openxmlformats.org/officeDocument/2006/relationships/image" Target="../media/image38.png"/><Relationship Id="rId5" Type="http://schemas.openxmlformats.org/officeDocument/2006/relationships/image" Target="../media/image37.jpeg"/><Relationship Id="rId4" Type="http://schemas.openxmlformats.org/officeDocument/2006/relationships/image" Target="../media/image36.jpeg"/><Relationship Id="rId9" Type="http://schemas.openxmlformats.org/officeDocument/2006/relationships/image" Target="../media/image40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jpeg"/><Relationship Id="rId3" Type="http://schemas.openxmlformats.org/officeDocument/2006/relationships/image" Target="../media/image42.png"/><Relationship Id="rId7" Type="http://schemas.openxmlformats.org/officeDocument/2006/relationships/image" Target="../media/image44.jpeg"/><Relationship Id="rId2" Type="http://schemas.microsoft.com/office/2007/relationships/hdphoto" Target="../media/hdphoto2.wdp"/><Relationship Id="rId1" Type="http://schemas.openxmlformats.org/officeDocument/2006/relationships/image" Target="../media/image41.png"/><Relationship Id="rId6" Type="http://schemas.microsoft.com/office/2007/relationships/hdphoto" Target="../media/hdphoto4.wdp"/><Relationship Id="rId5" Type="http://schemas.openxmlformats.org/officeDocument/2006/relationships/image" Target="../media/image43.png"/><Relationship Id="rId4" Type="http://schemas.microsoft.com/office/2007/relationships/hdphoto" Target="../media/hdphoto3.wdp"/><Relationship Id="rId9" Type="http://schemas.openxmlformats.org/officeDocument/2006/relationships/image" Target="../media/image4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643208</xdr:colOff>
      <xdr:row>11</xdr:row>
      <xdr:rowOff>41412</xdr:rowOff>
    </xdr:from>
    <xdr:to>
      <xdr:col>5</xdr:col>
      <xdr:colOff>138042</xdr:colOff>
      <xdr:row>40</xdr:row>
      <xdr:rowOff>180104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ACC3E1-2BDF-1B76-117C-2A68BCBD0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3208" y="2539999"/>
          <a:ext cx="3815595" cy="6143583"/>
        </a:xfrm>
        <a:prstGeom prst="rect">
          <a:avLst/>
        </a:prstGeom>
      </xdr:spPr>
    </xdr:pic>
    <xdr:clientData/>
  </xdr:twoCellAnchor>
  <xdr:twoCellAnchor editAs="oneCell">
    <xdr:from>
      <xdr:col>8</xdr:col>
      <xdr:colOff>212508</xdr:colOff>
      <xdr:row>11</xdr:row>
      <xdr:rowOff>41412</xdr:rowOff>
    </xdr:from>
    <xdr:to>
      <xdr:col>12</xdr:col>
      <xdr:colOff>546854</xdr:colOff>
      <xdr:row>40</xdr:row>
      <xdr:rowOff>179457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E8F327-2F66-A652-0947-D705D109B6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93812" y="2539999"/>
          <a:ext cx="3481738" cy="61429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987777</xdr:colOff>
      <xdr:row>37</xdr:row>
      <xdr:rowOff>156789</xdr:rowOff>
    </xdr:from>
    <xdr:to>
      <xdr:col>11</xdr:col>
      <xdr:colOff>1560419</xdr:colOff>
      <xdr:row>56</xdr:row>
      <xdr:rowOff>172469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61EF2C-E7EC-389F-04D8-40F7FC51D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7" y="9909135"/>
          <a:ext cx="10466099" cy="716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692727</xdr:colOff>
      <xdr:row>0</xdr:row>
      <xdr:rowOff>0</xdr:rowOff>
    </xdr:from>
    <xdr:to>
      <xdr:col>7</xdr:col>
      <xdr:colOff>130443</xdr:colOff>
      <xdr:row>7</xdr:row>
      <xdr:rowOff>23090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9532CE-2FA3-0144-BE42-4173FF7A4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6182" y="0"/>
          <a:ext cx="673079" cy="1766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110435</xdr:colOff>
      <xdr:row>119</xdr:row>
      <xdr:rowOff>124241</xdr:rowOff>
    </xdr:from>
    <xdr:to>
      <xdr:col>4</xdr:col>
      <xdr:colOff>289891</xdr:colOff>
      <xdr:row>153</xdr:row>
      <xdr:rowOff>13805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DE1785-0506-AE4A-BA63-C53B54E56ED9}"/>
            </a:ext>
          </a:extLst>
        </xdr:cNvPr>
        <xdr:cNvGrpSpPr/>
      </xdr:nvGrpSpPr>
      <xdr:grpSpPr>
        <a:xfrm>
          <a:off x="986297" y="20498982"/>
          <a:ext cx="2730404" cy="5473185"/>
          <a:chOff x="1532283" y="20637501"/>
          <a:chExt cx="2733260" cy="55217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463E3A7-E0D7-BA13-3658-641EA2D8B72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32283" y="20637501"/>
            <a:ext cx="2717090" cy="55217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Right Brace 3">
            <a:extLst>
              <a:ext uri="{FF2B5EF4-FFF2-40B4-BE49-F238E27FC236}">
                <a16:creationId xmlns:a16="http://schemas.microsoft.com/office/drawing/2014/main" id="{53E8631D-9F89-93A0-9597-C4F72BE4821E}"/>
              </a:ext>
            </a:extLst>
          </xdr:cNvPr>
          <xdr:cNvSpPr/>
        </xdr:nvSpPr>
        <xdr:spPr>
          <a:xfrm>
            <a:off x="3536298" y="21134457"/>
            <a:ext cx="218485" cy="1187173"/>
          </a:xfrm>
          <a:prstGeom prst="rightBrac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ight Brace 4">
            <a:extLst>
              <a:ext uri="{FF2B5EF4-FFF2-40B4-BE49-F238E27FC236}">
                <a16:creationId xmlns:a16="http://schemas.microsoft.com/office/drawing/2014/main" id="{AAF923B3-51F6-C14C-5B6C-53EBD3F33AD0}"/>
              </a:ext>
            </a:extLst>
          </xdr:cNvPr>
          <xdr:cNvSpPr/>
        </xdr:nvSpPr>
        <xdr:spPr>
          <a:xfrm>
            <a:off x="3550655" y="22335988"/>
            <a:ext cx="190323" cy="882926"/>
          </a:xfrm>
          <a:prstGeom prst="rightBrac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ight Brace 5">
            <a:extLst>
              <a:ext uri="{FF2B5EF4-FFF2-40B4-BE49-F238E27FC236}">
                <a16:creationId xmlns:a16="http://schemas.microsoft.com/office/drawing/2014/main" id="{0EC99448-13E2-3863-1A15-9AF857E9A05F}"/>
              </a:ext>
            </a:extLst>
          </xdr:cNvPr>
          <xdr:cNvSpPr/>
        </xdr:nvSpPr>
        <xdr:spPr>
          <a:xfrm>
            <a:off x="3758272" y="23247627"/>
            <a:ext cx="175967" cy="578677"/>
          </a:xfrm>
          <a:prstGeom prst="rightBrac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ight Brace 6">
            <a:extLst>
              <a:ext uri="{FF2B5EF4-FFF2-40B4-BE49-F238E27FC236}">
                <a16:creationId xmlns:a16="http://schemas.microsoft.com/office/drawing/2014/main" id="{C75FF2E0-3ED9-8EA8-06F0-FA1E67567B5E}"/>
              </a:ext>
            </a:extLst>
          </xdr:cNvPr>
          <xdr:cNvSpPr/>
        </xdr:nvSpPr>
        <xdr:spPr>
          <a:xfrm>
            <a:off x="4017065" y="23895326"/>
            <a:ext cx="248478" cy="1601304"/>
          </a:xfrm>
          <a:prstGeom prst="rightBrac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266700</xdr:colOff>
      <xdr:row>46</xdr:row>
      <xdr:rowOff>152399</xdr:rowOff>
    </xdr:from>
    <xdr:to>
      <xdr:col>10</xdr:col>
      <xdr:colOff>609600</xdr:colOff>
      <xdr:row>61</xdr:row>
      <xdr:rowOff>19093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35871C3-B684-8D4E-BBB4-48BDB162ED8D}"/>
            </a:ext>
          </a:extLst>
        </xdr:cNvPr>
        <xdr:cNvGrpSpPr/>
      </xdr:nvGrpSpPr>
      <xdr:grpSpPr>
        <a:xfrm>
          <a:off x="5029200" y="8440244"/>
          <a:ext cx="3441262" cy="2330056"/>
          <a:chOff x="5130800" y="8521699"/>
          <a:chExt cx="3060700" cy="2076139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F98A8E7-B691-2D84-47C9-521B058DDD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30800" y="8521699"/>
            <a:ext cx="3060700" cy="2076139"/>
          </a:xfrm>
          <a:prstGeom prst="rect">
            <a:avLst/>
          </a:prstGeom>
        </xdr:spPr>
      </xdr:pic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AFB37E42-161C-B548-4836-43DC90B1EB8F}"/>
              </a:ext>
            </a:extLst>
          </xdr:cNvPr>
          <xdr:cNvCxnSpPr/>
        </xdr:nvCxnSpPr>
        <xdr:spPr>
          <a:xfrm flipV="1">
            <a:off x="5412114" y="9320633"/>
            <a:ext cx="348830" cy="213799"/>
          </a:xfrm>
          <a:prstGeom prst="line">
            <a:avLst/>
          </a:prstGeom>
          <a:ln w="444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99F033C6-C453-92FF-CFE8-4220BBA2DA7D}"/>
              </a:ext>
            </a:extLst>
          </xdr:cNvPr>
          <xdr:cNvCxnSpPr/>
        </xdr:nvCxnSpPr>
        <xdr:spPr>
          <a:xfrm>
            <a:off x="7556500" y="9232900"/>
            <a:ext cx="393700" cy="203200"/>
          </a:xfrm>
          <a:prstGeom prst="line">
            <a:avLst/>
          </a:prstGeom>
          <a:ln w="444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228599</xdr:colOff>
      <xdr:row>47</xdr:row>
      <xdr:rowOff>50800</xdr:rowOff>
    </xdr:from>
    <xdr:to>
      <xdr:col>5</xdr:col>
      <xdr:colOff>623254</xdr:colOff>
      <xdr:row>66</xdr:row>
      <xdr:rowOff>25399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A08BBCF-5900-D04C-9E1B-96583603F007}"/>
            </a:ext>
          </a:extLst>
        </xdr:cNvPr>
        <xdr:cNvGrpSpPr/>
      </xdr:nvGrpSpPr>
      <xdr:grpSpPr>
        <a:xfrm>
          <a:off x="228599" y="8502869"/>
          <a:ext cx="4489310" cy="3094858"/>
          <a:chOff x="228599" y="8521700"/>
          <a:chExt cx="4496755" cy="3111499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FC3CBE7-2EDA-BAAB-C3CF-05A2A045C2B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599" y="8521700"/>
            <a:ext cx="4496755" cy="31114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7CFDAAE4-CD6E-CEA9-5BF7-B9D3ED065A7A}"/>
              </a:ext>
            </a:extLst>
          </xdr:cNvPr>
          <xdr:cNvCxnSpPr/>
        </xdr:nvCxnSpPr>
        <xdr:spPr>
          <a:xfrm>
            <a:off x="3707658" y="9436100"/>
            <a:ext cx="292842" cy="101600"/>
          </a:xfrm>
          <a:prstGeom prst="line">
            <a:avLst/>
          </a:prstGeom>
          <a:ln w="3810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5D6F4BCA-F628-7C63-5357-655173DF9152}"/>
              </a:ext>
            </a:extLst>
          </xdr:cNvPr>
          <xdr:cNvCxnSpPr/>
        </xdr:nvCxnSpPr>
        <xdr:spPr>
          <a:xfrm flipV="1">
            <a:off x="1383558" y="9410700"/>
            <a:ext cx="267442" cy="50800"/>
          </a:xfrm>
          <a:prstGeom prst="line">
            <a:avLst/>
          </a:prstGeom>
          <a:ln w="3810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0</xdr:col>
      <xdr:colOff>739589</xdr:colOff>
      <xdr:row>10</xdr:row>
      <xdr:rowOff>192089</xdr:rowOff>
    </xdr:from>
    <xdr:ext cx="8386019" cy="4779647"/>
    <xdr:pic>
      <xdr:nvPicPr>
        <xdr:cNvPr id="16" name="Picture 15">
          <a:extLst>
            <a:ext uri="{FF2B5EF4-FFF2-40B4-BE49-F238E27FC236}">
              <a16:creationId xmlns:a16="http://schemas.microsoft.com/office/drawing/2014/main" id="{A7CFC269-9AE0-674B-AD38-D970817C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089" y="1817689"/>
          <a:ext cx="8386019" cy="4779647"/>
        </a:xfrm>
        <a:prstGeom prst="rect">
          <a:avLst/>
        </a:prstGeom>
      </xdr:spPr>
    </xdr:pic>
    <xdr:clientData/>
  </xdr:oneCellAnchor>
  <xdr:twoCellAnchor>
    <xdr:from>
      <xdr:col>1</xdr:col>
      <xdr:colOff>852641</xdr:colOff>
      <xdr:row>9</xdr:row>
      <xdr:rowOff>59764</xdr:rowOff>
    </xdr:from>
    <xdr:to>
      <xdr:col>9</xdr:col>
      <xdr:colOff>313764</xdr:colOff>
      <xdr:row>11</xdr:row>
      <xdr:rowOff>29882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EFA9EF5-7874-E24D-976E-EA32E5F40D82}"/>
            </a:ext>
          </a:extLst>
        </xdr:cNvPr>
        <xdr:cNvSpPr txBox="1"/>
      </xdr:nvSpPr>
      <xdr:spPr>
        <a:xfrm>
          <a:off x="1347941" y="1545664"/>
          <a:ext cx="5023723" cy="30031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sng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tension/gg/end follow swatch; update fins color &amp; layout as image, with 1/4" spacing inbetween</a:t>
          </a:r>
          <a:r>
            <a:rPr lang="en-US">
              <a:solidFill>
                <a:srgbClr val="0070C0"/>
              </a:solidFill>
              <a:effectLst/>
            </a:rPr>
            <a:t> </a:t>
          </a:r>
        </a:p>
      </xdr:txBody>
    </xdr:sp>
    <xdr:clientData/>
  </xdr:twoCellAnchor>
  <xdr:twoCellAnchor>
    <xdr:from>
      <xdr:col>4</xdr:col>
      <xdr:colOff>584200</xdr:colOff>
      <xdr:row>48</xdr:row>
      <xdr:rowOff>74137</xdr:rowOff>
    </xdr:from>
    <xdr:to>
      <xdr:col>6</xdr:col>
      <xdr:colOff>368300</xdr:colOff>
      <xdr:row>50</xdr:row>
      <xdr:rowOff>63501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6BAD374-EFF0-6C49-9C55-C7FD0F715546}"/>
            </a:ext>
          </a:extLst>
        </xdr:cNvPr>
        <xdr:cNvSpPr txBox="1"/>
      </xdr:nvSpPr>
      <xdr:spPr>
        <a:xfrm>
          <a:off x="3276600" y="7998937"/>
          <a:ext cx="1130300" cy="319564"/>
        </a:xfrm>
        <a:prstGeom prst="rect">
          <a:avLst/>
        </a:prstGeom>
        <a:solidFill>
          <a:schemeClr val="bg1"/>
        </a:solidFill>
        <a:ln w="3175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>
              <a:solidFill>
                <a:srgbClr val="000000"/>
              </a:solidFill>
              <a:effectLst/>
              <a:latin typeface="docs-Calibri"/>
            </a:rPr>
            <a:t>shoulder</a:t>
          </a:r>
          <a:r>
            <a:rPr lang="en-US" sz="1100" b="0" i="0" baseline="0">
              <a:solidFill>
                <a:srgbClr val="000000"/>
              </a:solidFill>
              <a:effectLst/>
              <a:latin typeface="docs-Calibri"/>
            </a:rPr>
            <a:t> seam</a:t>
          </a:r>
          <a:endParaRPr 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417327</xdr:colOff>
      <xdr:row>50</xdr:row>
      <xdr:rowOff>63500</xdr:rowOff>
    </xdr:from>
    <xdr:to>
      <xdr:col>4</xdr:col>
      <xdr:colOff>609600</xdr:colOff>
      <xdr:row>53</xdr:row>
      <xdr:rowOff>15394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4D7B7A91-1EC5-9446-BACB-3173619FB6A5}"/>
            </a:ext>
          </a:extLst>
        </xdr:cNvPr>
        <xdr:cNvCxnSpPr/>
      </xdr:nvCxnSpPr>
      <xdr:spPr>
        <a:xfrm flipH="1">
          <a:off x="3109727" y="8318500"/>
          <a:ext cx="192273" cy="447194"/>
        </a:xfrm>
        <a:prstGeom prst="straightConnector1">
          <a:avLst/>
        </a:prstGeom>
        <a:ln w="28575">
          <a:solidFill>
            <a:srgbClr val="00B0F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50</xdr:row>
      <xdr:rowOff>50800</xdr:rowOff>
    </xdr:from>
    <xdr:to>
      <xdr:col>7</xdr:col>
      <xdr:colOff>61727</xdr:colOff>
      <xdr:row>53</xdr:row>
      <xdr:rowOff>15394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9A426967-D49E-564E-BEC7-944563B1F6B5}"/>
            </a:ext>
          </a:extLst>
        </xdr:cNvPr>
        <xdr:cNvCxnSpPr/>
      </xdr:nvCxnSpPr>
      <xdr:spPr>
        <a:xfrm>
          <a:off x="4343400" y="8305800"/>
          <a:ext cx="430027" cy="459894"/>
        </a:xfrm>
        <a:prstGeom prst="straightConnector1">
          <a:avLst/>
        </a:prstGeom>
        <a:ln w="28575">
          <a:solidFill>
            <a:srgbClr val="00B0F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393700</xdr:colOff>
      <xdr:row>59</xdr:row>
      <xdr:rowOff>50801</xdr:rowOff>
    </xdr:from>
    <xdr:to>
      <xdr:col>10</xdr:col>
      <xdr:colOff>419100</xdr:colOff>
      <xdr:row>61</xdr:row>
      <xdr:rowOff>114301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E82A008-4EFC-0941-9033-E495EF206F7C}"/>
            </a:ext>
          </a:extLst>
        </xdr:cNvPr>
        <xdr:cNvSpPr txBox="1"/>
      </xdr:nvSpPr>
      <xdr:spPr>
        <a:xfrm>
          <a:off x="1739900" y="9791701"/>
          <a:ext cx="5410200" cy="39370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1)wide slightly curve neck shape, neck trim front and back link together at shoulder seam, see image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1</xdr:col>
      <xdr:colOff>774700</xdr:colOff>
      <xdr:row>53</xdr:row>
      <xdr:rowOff>38100</xdr:rowOff>
    </xdr:from>
    <xdr:to>
      <xdr:col>4</xdr:col>
      <xdr:colOff>330200</xdr:colOff>
      <xdr:row>54</xdr:row>
      <xdr:rowOff>23578</xdr:rowOff>
    </xdr:to>
    <xdr:sp macro="" textlink="">
      <xdr:nvSpPr>
        <xdr:cNvPr id="22" name="Freeform 21">
          <a:extLst>
            <a:ext uri="{FF2B5EF4-FFF2-40B4-BE49-F238E27FC236}">
              <a16:creationId xmlns:a16="http://schemas.microsoft.com/office/drawing/2014/main" id="{543971CC-B646-384C-B3D1-A9DA7CC6A6CA}"/>
            </a:ext>
          </a:extLst>
        </xdr:cNvPr>
        <xdr:cNvSpPr/>
      </xdr:nvSpPr>
      <xdr:spPr>
        <a:xfrm>
          <a:off x="1346200" y="8788400"/>
          <a:ext cx="1676400" cy="150578"/>
        </a:xfrm>
        <a:custGeom>
          <a:avLst/>
          <a:gdLst>
            <a:gd name="connsiteX0" fmla="*/ 0 w 2108200"/>
            <a:gd name="connsiteY0" fmla="*/ 0 h 150578"/>
            <a:gd name="connsiteX1" fmla="*/ 660400 w 2108200"/>
            <a:gd name="connsiteY1" fmla="*/ 139700 h 150578"/>
            <a:gd name="connsiteX2" fmla="*/ 1524000 w 2108200"/>
            <a:gd name="connsiteY2" fmla="*/ 127000 h 150578"/>
            <a:gd name="connsiteX3" fmla="*/ 2108200 w 2108200"/>
            <a:gd name="connsiteY3" fmla="*/ 12700 h 1505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08200" h="150578">
              <a:moveTo>
                <a:pt x="0" y="0"/>
              </a:moveTo>
              <a:cubicBezTo>
                <a:pt x="203200" y="59266"/>
                <a:pt x="406400" y="118533"/>
                <a:pt x="660400" y="139700"/>
              </a:cubicBezTo>
              <a:cubicBezTo>
                <a:pt x="914400" y="160867"/>
                <a:pt x="1282700" y="148167"/>
                <a:pt x="1524000" y="127000"/>
              </a:cubicBezTo>
              <a:cubicBezTo>
                <a:pt x="1765300" y="105833"/>
                <a:pt x="1936750" y="59266"/>
                <a:pt x="2108200" y="12700"/>
              </a:cubicBezTo>
            </a:path>
          </a:pathLst>
        </a:custGeom>
        <a:noFill/>
        <a:ln>
          <a:solidFill>
            <a:srgbClr val="FFFF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627530</xdr:colOff>
      <xdr:row>82</xdr:row>
      <xdr:rowOff>149411</xdr:rowOff>
    </xdr:from>
    <xdr:ext cx="2779226" cy="5595596"/>
    <xdr:pic>
      <xdr:nvPicPr>
        <xdr:cNvPr id="23" name="Picture 22">
          <a:extLst>
            <a:ext uri="{FF2B5EF4-FFF2-40B4-BE49-F238E27FC236}">
              <a16:creationId xmlns:a16="http://schemas.microsoft.com/office/drawing/2014/main" id="{DA748168-41B9-044D-9E89-0F96572C13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7530" y="13687611"/>
          <a:ext cx="2779226" cy="5595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74705</xdr:colOff>
      <xdr:row>87</xdr:row>
      <xdr:rowOff>7577</xdr:rowOff>
    </xdr:from>
    <xdr:ext cx="3977753" cy="4379438"/>
    <xdr:pic>
      <xdr:nvPicPr>
        <xdr:cNvPr id="24" name="Picture 23">
          <a:extLst>
            <a:ext uri="{FF2B5EF4-FFF2-40B4-BE49-F238E27FC236}">
              <a16:creationId xmlns:a16="http://schemas.microsoft.com/office/drawing/2014/main" id="{22B85F31-F942-6B47-AA8A-2A03120E7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6626" t="-317"/>
        <a:stretch>
          <a:fillRect/>
        </a:stretch>
      </xdr:blipFill>
      <xdr:spPr>
        <a:xfrm>
          <a:off x="4786405" y="14371277"/>
          <a:ext cx="3977753" cy="4379438"/>
        </a:xfrm>
        <a:prstGeom prst="rect">
          <a:avLst/>
        </a:prstGeom>
      </xdr:spPr>
    </xdr:pic>
    <xdr:clientData/>
  </xdr:oneCellAnchor>
  <xdr:twoCellAnchor>
    <xdr:from>
      <xdr:col>3</xdr:col>
      <xdr:colOff>75003</xdr:colOff>
      <xdr:row>100</xdr:row>
      <xdr:rowOff>27173</xdr:rowOff>
    </xdr:from>
    <xdr:to>
      <xdr:col>7</xdr:col>
      <xdr:colOff>343647</xdr:colOff>
      <xdr:row>104</xdr:row>
      <xdr:rowOff>119530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6F7CACD-DC1B-7740-AFB5-FD562CE9573E}"/>
            </a:ext>
          </a:extLst>
        </xdr:cNvPr>
        <xdr:cNvSpPr txBox="1"/>
      </xdr:nvSpPr>
      <xdr:spPr>
        <a:xfrm>
          <a:off x="2094303" y="16537173"/>
          <a:ext cx="2961044" cy="752757"/>
        </a:xfrm>
        <a:prstGeom prst="rect">
          <a:avLst/>
        </a:prstGeom>
        <a:noFill/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rgbClr val="0052FF"/>
              </a:solidFill>
              <a:effectLst/>
              <a:latin typeface="+mn-lt"/>
              <a:ea typeface="+mn-ea"/>
              <a:cs typeface="+mn-cs"/>
            </a:rPr>
            <a:t>front&amp;back dress and waistband in 4 colors (see image for color layout). Please submit proto in available combo colors</a:t>
          </a:r>
          <a:endParaRPr lang="en-US">
            <a:solidFill>
              <a:srgbClr val="0052FF"/>
            </a:solidFill>
            <a:effectLst/>
          </a:endParaRPr>
        </a:p>
      </xdr:txBody>
    </xdr:sp>
    <xdr:clientData/>
  </xdr:twoCellAnchor>
  <xdr:twoCellAnchor>
    <xdr:from>
      <xdr:col>2</xdr:col>
      <xdr:colOff>1165152</xdr:colOff>
      <xdr:row>99</xdr:row>
      <xdr:rowOff>100912</xdr:rowOff>
    </xdr:from>
    <xdr:to>
      <xdr:col>7</xdr:col>
      <xdr:colOff>254000</xdr:colOff>
      <xdr:row>99</xdr:row>
      <xdr:rowOff>104588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85726B2-1663-F343-B9E4-5CF60FD9F9E6}"/>
            </a:ext>
          </a:extLst>
        </xdr:cNvPr>
        <xdr:cNvCxnSpPr/>
      </xdr:nvCxnSpPr>
      <xdr:spPr>
        <a:xfrm flipH="1" flipV="1">
          <a:off x="2016052" y="16445812"/>
          <a:ext cx="2949648" cy="3676"/>
        </a:xfrm>
        <a:prstGeom prst="straightConnector1">
          <a:avLst/>
        </a:prstGeom>
        <a:ln w="28575">
          <a:solidFill>
            <a:srgbClr val="0052FF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887163</xdr:colOff>
      <xdr:row>84</xdr:row>
      <xdr:rowOff>148073</xdr:rowOff>
    </xdr:from>
    <xdr:to>
      <xdr:col>3</xdr:col>
      <xdr:colOff>77611</xdr:colOff>
      <xdr:row>85</xdr:row>
      <xdr:rowOff>145592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B26EEF03-D2D9-5C42-A49A-8A6F8B554FBC}"/>
            </a:ext>
          </a:extLst>
        </xdr:cNvPr>
        <xdr:cNvCxnSpPr/>
      </xdr:nvCxnSpPr>
      <xdr:spPr>
        <a:xfrm flipH="1">
          <a:off x="2017463" y="14016473"/>
          <a:ext cx="79448" cy="162619"/>
        </a:xfrm>
        <a:prstGeom prst="straightConnector1">
          <a:avLst/>
        </a:prstGeom>
        <a:ln w="28575">
          <a:solidFill>
            <a:srgbClr val="0052FF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1161393</xdr:colOff>
      <xdr:row>83</xdr:row>
      <xdr:rowOff>51256</xdr:rowOff>
    </xdr:from>
    <xdr:to>
      <xdr:col>5</xdr:col>
      <xdr:colOff>179211</xdr:colOff>
      <xdr:row>85</xdr:row>
      <xdr:rowOff>64723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54D7517-7CE0-C04F-AB70-F2F584667CDF}"/>
            </a:ext>
          </a:extLst>
        </xdr:cNvPr>
        <xdr:cNvSpPr txBox="1"/>
      </xdr:nvSpPr>
      <xdr:spPr>
        <a:xfrm>
          <a:off x="2024993" y="13754556"/>
          <a:ext cx="1519718" cy="343667"/>
        </a:xfrm>
        <a:prstGeom prst="rect">
          <a:avLst/>
        </a:prstGeom>
        <a:noFill/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rgbClr val="0052FF"/>
              </a:solidFill>
              <a:effectLst/>
              <a:latin typeface="+mn-lt"/>
              <a:ea typeface="+mn-ea"/>
              <a:cs typeface="+mn-cs"/>
            </a:rPr>
            <a:t>neck trim in 1 color</a:t>
          </a:r>
          <a:endParaRPr lang="en-US">
            <a:solidFill>
              <a:srgbClr val="0052FF"/>
            </a:solidFill>
            <a:effectLst/>
          </a:endParaRPr>
        </a:p>
      </xdr:txBody>
    </xdr:sp>
    <xdr:clientData/>
  </xdr:twoCellAnchor>
  <xdr:twoCellAnchor>
    <xdr:from>
      <xdr:col>3</xdr:col>
      <xdr:colOff>303696</xdr:colOff>
      <xdr:row>125</xdr:row>
      <xdr:rowOff>34763</xdr:rowOff>
    </xdr:from>
    <xdr:to>
      <xdr:col>4</xdr:col>
      <xdr:colOff>469348</xdr:colOff>
      <xdr:row>127</xdr:row>
      <xdr:rowOff>13803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762414E-7C8D-DD4A-A08A-DBF54493C03F}"/>
            </a:ext>
          </a:extLst>
        </xdr:cNvPr>
        <xdr:cNvSpPr txBox="1"/>
      </xdr:nvSpPr>
      <xdr:spPr>
        <a:xfrm>
          <a:off x="2322996" y="20672263"/>
          <a:ext cx="838752" cy="309240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12</a:t>
          </a:r>
          <a:r>
            <a:rPr lang="en-US" sz="1100" b="0" i="0" baseline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 </a:t>
          </a: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1/2"</a:t>
          </a:r>
        </a:p>
      </xdr:txBody>
    </xdr:sp>
    <xdr:clientData/>
  </xdr:twoCellAnchor>
  <xdr:twoCellAnchor>
    <xdr:from>
      <xdr:col>3</xdr:col>
      <xdr:colOff>276640</xdr:colOff>
      <xdr:row>131</xdr:row>
      <xdr:rowOff>90532</xdr:rowOff>
    </xdr:from>
    <xdr:to>
      <xdr:col>4</xdr:col>
      <xdr:colOff>207065</xdr:colOff>
      <xdr:row>133</xdr:row>
      <xdr:rowOff>55218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709E0148-7311-D041-9658-0B1D6F0E7841}"/>
            </a:ext>
          </a:extLst>
        </xdr:cNvPr>
        <xdr:cNvSpPr txBox="1"/>
      </xdr:nvSpPr>
      <xdr:spPr>
        <a:xfrm>
          <a:off x="2295940" y="21718632"/>
          <a:ext cx="603525" cy="294886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5"</a:t>
          </a:r>
        </a:p>
      </xdr:txBody>
    </xdr:sp>
    <xdr:clientData/>
  </xdr:twoCellAnchor>
  <xdr:twoCellAnchor>
    <xdr:from>
      <xdr:col>4</xdr:col>
      <xdr:colOff>1105</xdr:colOff>
      <xdr:row>136</xdr:row>
      <xdr:rowOff>49671</xdr:rowOff>
    </xdr:from>
    <xdr:to>
      <xdr:col>4</xdr:col>
      <xdr:colOff>565978</xdr:colOff>
      <xdr:row>138</xdr:row>
      <xdr:rowOff>13805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7112B7B-03E6-F041-A532-4A5F3BB7F9BE}"/>
            </a:ext>
          </a:extLst>
        </xdr:cNvPr>
        <xdr:cNvSpPr txBox="1"/>
      </xdr:nvSpPr>
      <xdr:spPr>
        <a:xfrm>
          <a:off x="2693505" y="22503271"/>
          <a:ext cx="564873" cy="294334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3</a:t>
          </a:r>
          <a:r>
            <a:rPr lang="en-US" sz="1100" b="0" i="0" baseline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 1/2</a:t>
          </a: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"</a:t>
          </a:r>
        </a:p>
      </xdr:txBody>
    </xdr:sp>
    <xdr:clientData/>
  </xdr:twoCellAnchor>
  <xdr:twoCellAnchor>
    <xdr:from>
      <xdr:col>4</xdr:col>
      <xdr:colOff>277192</xdr:colOff>
      <xdr:row>143</xdr:row>
      <xdr:rowOff>22062</xdr:rowOff>
    </xdr:from>
    <xdr:to>
      <xdr:col>5</xdr:col>
      <xdr:colOff>14356</xdr:colOff>
      <xdr:row>144</xdr:row>
      <xdr:rowOff>152400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F0AB178-8275-1348-9E2E-A2847DC81C3E}"/>
            </a:ext>
          </a:extLst>
        </xdr:cNvPr>
        <xdr:cNvSpPr txBox="1"/>
      </xdr:nvSpPr>
      <xdr:spPr>
        <a:xfrm>
          <a:off x="2969592" y="23631362"/>
          <a:ext cx="410264" cy="29543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12"</a:t>
          </a:r>
        </a:p>
      </xdr:txBody>
    </xdr:sp>
    <xdr:clientData/>
  </xdr:twoCellAnchor>
  <xdr:twoCellAnchor>
    <xdr:from>
      <xdr:col>5</xdr:col>
      <xdr:colOff>279516</xdr:colOff>
      <xdr:row>130</xdr:row>
      <xdr:rowOff>151848</xdr:rowOff>
    </xdr:from>
    <xdr:to>
      <xdr:col>12</xdr:col>
      <xdr:colOff>566300</xdr:colOff>
      <xdr:row>153</xdr:row>
      <xdr:rowOff>2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3B278B57-DE65-F44A-8E7B-07F145C802BB}"/>
            </a:ext>
          </a:extLst>
        </xdr:cNvPr>
        <xdr:cNvGrpSpPr/>
      </xdr:nvGrpSpPr>
      <xdr:grpSpPr>
        <a:xfrm>
          <a:off x="4374171" y="22333055"/>
          <a:ext cx="5388681" cy="3625309"/>
          <a:chOff x="1016203" y="22123762"/>
          <a:chExt cx="6872092" cy="4879028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74EC3A2A-F8DF-018E-4CA5-9E3E952BDC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16203" y="22136244"/>
            <a:ext cx="6811795" cy="48665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Freeform 34">
            <a:extLst>
              <a:ext uri="{FF2B5EF4-FFF2-40B4-BE49-F238E27FC236}">
                <a16:creationId xmlns:a16="http://schemas.microsoft.com/office/drawing/2014/main" id="{FFC3EF4D-7CA0-39B9-3103-B7012EA70815}"/>
              </a:ext>
            </a:extLst>
          </xdr:cNvPr>
          <xdr:cNvSpPr/>
        </xdr:nvSpPr>
        <xdr:spPr>
          <a:xfrm>
            <a:off x="3584900" y="22123762"/>
            <a:ext cx="2012022" cy="1678036"/>
          </a:xfrm>
          <a:custGeom>
            <a:avLst/>
            <a:gdLst>
              <a:gd name="connsiteX0" fmla="*/ 286036 w 2025135"/>
              <a:gd name="connsiteY0" fmla="*/ 0 h 1590361"/>
              <a:gd name="connsiteX1" fmla="*/ 0 w 2025135"/>
              <a:gd name="connsiteY1" fmla="*/ 961081 h 1590361"/>
              <a:gd name="connsiteX2" fmla="*/ 377567 w 2025135"/>
              <a:gd name="connsiteY2" fmla="*/ 1292883 h 1590361"/>
              <a:gd name="connsiteX3" fmla="*/ 686486 w 2025135"/>
              <a:gd name="connsiteY3" fmla="*/ 1521712 h 1590361"/>
              <a:gd name="connsiteX4" fmla="*/ 949639 w 2025135"/>
              <a:gd name="connsiteY4" fmla="*/ 1590361 h 1590361"/>
              <a:gd name="connsiteX5" fmla="*/ 1384414 w 2025135"/>
              <a:gd name="connsiteY5" fmla="*/ 1556036 h 1590361"/>
              <a:gd name="connsiteX6" fmla="*/ 1761982 w 2025135"/>
              <a:gd name="connsiteY6" fmla="*/ 1292883 h 1590361"/>
              <a:gd name="connsiteX7" fmla="*/ 2025135 w 2025135"/>
              <a:gd name="connsiteY7" fmla="*/ 1075496 h 1590361"/>
              <a:gd name="connsiteX8" fmla="*/ 1681892 w 2025135"/>
              <a:gd name="connsiteY8" fmla="*/ 34325 h 1590361"/>
              <a:gd name="connsiteX9" fmla="*/ 286036 w 2025135"/>
              <a:gd name="connsiteY9" fmla="*/ 0 h 15903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025135" h="1590361">
                <a:moveTo>
                  <a:pt x="286036" y="0"/>
                </a:moveTo>
                <a:lnTo>
                  <a:pt x="0" y="961081"/>
                </a:lnTo>
                <a:lnTo>
                  <a:pt x="377567" y="1292883"/>
                </a:lnTo>
                <a:lnTo>
                  <a:pt x="686486" y="1521712"/>
                </a:lnTo>
                <a:lnTo>
                  <a:pt x="949639" y="1590361"/>
                </a:lnTo>
                <a:lnTo>
                  <a:pt x="1384414" y="1556036"/>
                </a:lnTo>
                <a:lnTo>
                  <a:pt x="1761982" y="1292883"/>
                </a:lnTo>
                <a:lnTo>
                  <a:pt x="2025135" y="1075496"/>
                </a:lnTo>
                <a:lnTo>
                  <a:pt x="1681892" y="34325"/>
                </a:lnTo>
                <a:lnTo>
                  <a:pt x="286036" y="0"/>
                </a:lnTo>
                <a:close/>
              </a:path>
            </a:pathLst>
          </a:custGeom>
          <a:solidFill>
            <a:schemeClr val="accent6">
              <a:alpha val="67102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Freeform 35">
            <a:extLst>
              <a:ext uri="{FF2B5EF4-FFF2-40B4-BE49-F238E27FC236}">
                <a16:creationId xmlns:a16="http://schemas.microsoft.com/office/drawing/2014/main" id="{FDEADEB4-C741-F1CA-408F-CD8C0DC77A76}"/>
              </a:ext>
            </a:extLst>
          </xdr:cNvPr>
          <xdr:cNvSpPr/>
        </xdr:nvSpPr>
        <xdr:spPr>
          <a:xfrm>
            <a:off x="1259458" y="23082915"/>
            <a:ext cx="6628837" cy="3492982"/>
          </a:xfrm>
          <a:custGeom>
            <a:avLst/>
            <a:gdLst>
              <a:gd name="connsiteX0" fmla="*/ 2322613 w 6636036"/>
              <a:gd name="connsiteY0" fmla="*/ 0 h 3203604"/>
              <a:gd name="connsiteX1" fmla="*/ 0 w 6636036"/>
              <a:gd name="connsiteY1" fmla="*/ 1292883 h 3203604"/>
              <a:gd name="connsiteX2" fmla="*/ 583514 w 6636036"/>
              <a:gd name="connsiteY2" fmla="*/ 2002252 h 3203604"/>
              <a:gd name="connsiteX3" fmla="*/ 1201351 w 6636036"/>
              <a:gd name="connsiteY3" fmla="*/ 2540000 h 3203604"/>
              <a:gd name="connsiteX4" fmla="*/ 1990811 w 6636036"/>
              <a:gd name="connsiteY4" fmla="*/ 3043423 h 3203604"/>
              <a:gd name="connsiteX5" fmla="*/ 2631532 w 6636036"/>
              <a:gd name="connsiteY5" fmla="*/ 3192162 h 3203604"/>
              <a:gd name="connsiteX6" fmla="*/ 3764234 w 6636036"/>
              <a:gd name="connsiteY6" fmla="*/ 3203604 h 3203604"/>
              <a:gd name="connsiteX7" fmla="*/ 4633784 w 6636036"/>
              <a:gd name="connsiteY7" fmla="*/ 3054865 h 3203604"/>
              <a:gd name="connsiteX8" fmla="*/ 5251622 w 6636036"/>
              <a:gd name="connsiteY8" fmla="*/ 2837478 h 3203604"/>
              <a:gd name="connsiteX9" fmla="*/ 6086847 w 6636036"/>
              <a:gd name="connsiteY9" fmla="*/ 2116667 h 3203604"/>
              <a:gd name="connsiteX10" fmla="*/ 6544505 w 6636036"/>
              <a:gd name="connsiteY10" fmla="*/ 1613243 h 3203604"/>
              <a:gd name="connsiteX11" fmla="*/ 6636036 w 6636036"/>
              <a:gd name="connsiteY11" fmla="*/ 1441622 h 3203604"/>
              <a:gd name="connsiteX12" fmla="*/ 4324865 w 6636036"/>
              <a:gd name="connsiteY12" fmla="*/ 114414 h 3203604"/>
              <a:gd name="connsiteX13" fmla="*/ 4107477 w 6636036"/>
              <a:gd name="connsiteY13" fmla="*/ 343243 h 3203604"/>
              <a:gd name="connsiteX14" fmla="*/ 3821441 w 6636036"/>
              <a:gd name="connsiteY14" fmla="*/ 572072 h 3203604"/>
              <a:gd name="connsiteX15" fmla="*/ 3478198 w 6636036"/>
              <a:gd name="connsiteY15" fmla="*/ 652162 h 3203604"/>
              <a:gd name="connsiteX16" fmla="*/ 3009099 w 6636036"/>
              <a:gd name="connsiteY16" fmla="*/ 594955 h 3203604"/>
              <a:gd name="connsiteX17" fmla="*/ 2551441 w 6636036"/>
              <a:gd name="connsiteY17" fmla="*/ 251712 h 3203604"/>
              <a:gd name="connsiteX18" fmla="*/ 2322613 w 6636036"/>
              <a:gd name="connsiteY18" fmla="*/ 0 h 32036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6636036" h="3203604">
                <a:moveTo>
                  <a:pt x="2322613" y="0"/>
                </a:moveTo>
                <a:lnTo>
                  <a:pt x="0" y="1292883"/>
                </a:lnTo>
                <a:lnTo>
                  <a:pt x="583514" y="2002252"/>
                </a:lnTo>
                <a:lnTo>
                  <a:pt x="1201351" y="2540000"/>
                </a:lnTo>
                <a:lnTo>
                  <a:pt x="1990811" y="3043423"/>
                </a:lnTo>
                <a:lnTo>
                  <a:pt x="2631532" y="3192162"/>
                </a:lnTo>
                <a:lnTo>
                  <a:pt x="3764234" y="3203604"/>
                </a:lnTo>
                <a:lnTo>
                  <a:pt x="4633784" y="3054865"/>
                </a:lnTo>
                <a:lnTo>
                  <a:pt x="5251622" y="2837478"/>
                </a:lnTo>
                <a:lnTo>
                  <a:pt x="6086847" y="2116667"/>
                </a:lnTo>
                <a:lnTo>
                  <a:pt x="6544505" y="1613243"/>
                </a:lnTo>
                <a:lnTo>
                  <a:pt x="6636036" y="1441622"/>
                </a:lnTo>
                <a:lnTo>
                  <a:pt x="4324865" y="114414"/>
                </a:lnTo>
                <a:lnTo>
                  <a:pt x="4107477" y="343243"/>
                </a:lnTo>
                <a:lnTo>
                  <a:pt x="3821441" y="572072"/>
                </a:lnTo>
                <a:lnTo>
                  <a:pt x="3478198" y="652162"/>
                </a:lnTo>
                <a:lnTo>
                  <a:pt x="3009099" y="594955"/>
                </a:lnTo>
                <a:lnTo>
                  <a:pt x="2551441" y="251712"/>
                </a:lnTo>
                <a:lnTo>
                  <a:pt x="2322613" y="0"/>
                </a:lnTo>
                <a:close/>
              </a:path>
            </a:pathLst>
          </a:custGeom>
          <a:solidFill>
            <a:srgbClr val="00B0F0">
              <a:alpha val="55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456935</xdr:colOff>
      <xdr:row>128</xdr:row>
      <xdr:rowOff>69020</xdr:rowOff>
    </xdr:from>
    <xdr:to>
      <xdr:col>11</xdr:col>
      <xdr:colOff>420259</xdr:colOff>
      <xdr:row>130</xdr:row>
      <xdr:rowOff>85719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FD904A8-AF30-BA43-AC9D-D9C3BCBBFFEB}"/>
            </a:ext>
          </a:extLst>
        </xdr:cNvPr>
        <xdr:cNvSpPr txBox="1"/>
      </xdr:nvSpPr>
      <xdr:spPr>
        <a:xfrm>
          <a:off x="4495535" y="21201820"/>
          <a:ext cx="3328824" cy="346899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4a.sunburst skirt volume like image, but in 2 tiers of fins only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8</xdr:col>
      <xdr:colOff>354187</xdr:colOff>
      <xdr:row>132</xdr:row>
      <xdr:rowOff>110435</xdr:rowOff>
    </xdr:from>
    <xdr:to>
      <xdr:col>9</xdr:col>
      <xdr:colOff>302567</xdr:colOff>
      <xdr:row>134</xdr:row>
      <xdr:rowOff>115690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B8912F8-A7C8-774D-A45C-425438AD7A85}"/>
            </a:ext>
          </a:extLst>
        </xdr:cNvPr>
        <xdr:cNvSpPr txBox="1"/>
      </xdr:nvSpPr>
      <xdr:spPr>
        <a:xfrm>
          <a:off x="5738987" y="21903635"/>
          <a:ext cx="621480" cy="335455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>
              <a:solidFill>
                <a:srgbClr val="000000"/>
              </a:solidFill>
              <a:effectLst/>
              <a:latin typeface="docs-Calibri"/>
            </a:rPr>
            <a:t>1st tier </a:t>
          </a:r>
          <a:endParaRPr 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331304</xdr:colOff>
      <xdr:row>145</xdr:row>
      <xdr:rowOff>81676</xdr:rowOff>
    </xdr:from>
    <xdr:to>
      <xdr:col>9</xdr:col>
      <xdr:colOff>291125</xdr:colOff>
      <xdr:row>147</xdr:row>
      <xdr:rowOff>86934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2CF260A-2C4D-C344-8596-187D1E03903D}"/>
            </a:ext>
          </a:extLst>
        </xdr:cNvPr>
        <xdr:cNvSpPr txBox="1"/>
      </xdr:nvSpPr>
      <xdr:spPr>
        <a:xfrm>
          <a:off x="5716104" y="24021176"/>
          <a:ext cx="632921" cy="335458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>
              <a:solidFill>
                <a:srgbClr val="000000"/>
              </a:solidFill>
              <a:effectLst/>
              <a:latin typeface="docs-Calibri"/>
            </a:rPr>
            <a:t>2nd tier </a:t>
          </a:r>
          <a:endParaRPr 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658006</xdr:colOff>
      <xdr:row>116</xdr:row>
      <xdr:rowOff>159006</xdr:rowOff>
    </xdr:from>
    <xdr:to>
      <xdr:col>4</xdr:col>
      <xdr:colOff>388055</xdr:colOff>
      <xdr:row>119</xdr:row>
      <xdr:rowOff>141111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21A8899-781E-2844-A435-562753C9863C}"/>
            </a:ext>
          </a:extLst>
        </xdr:cNvPr>
        <xdr:cNvSpPr txBox="1"/>
      </xdr:nvSpPr>
      <xdr:spPr>
        <a:xfrm>
          <a:off x="658006" y="19310606"/>
          <a:ext cx="2422449" cy="47740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4)tall waistband in ottoman stitch, 1 tier of fins at upper bodice and 2 tiers of fins at bottom skirt</a:t>
          </a:r>
          <a:r>
            <a:rPr lang="en-US">
              <a:effectLst/>
            </a:rPr>
            <a:t> </a:t>
          </a:r>
        </a:p>
      </xdr:txBody>
    </xdr:sp>
    <xdr:clientData/>
  </xdr:twoCellAnchor>
  <xdr:oneCellAnchor>
    <xdr:from>
      <xdr:col>0</xdr:col>
      <xdr:colOff>155755</xdr:colOff>
      <xdr:row>154</xdr:row>
      <xdr:rowOff>167204</xdr:rowOff>
    </xdr:from>
    <xdr:ext cx="4897679" cy="7077209"/>
    <xdr:pic>
      <xdr:nvPicPr>
        <xdr:cNvPr id="41" name="Picture 40">
          <a:extLst>
            <a:ext uri="{FF2B5EF4-FFF2-40B4-BE49-F238E27FC236}">
              <a16:creationId xmlns:a16="http://schemas.microsoft.com/office/drawing/2014/main" id="{A2E90CDB-F69C-424F-8F95-F1EE9966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755" y="25592604"/>
          <a:ext cx="4897679" cy="707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249748</xdr:colOff>
      <xdr:row>154</xdr:row>
      <xdr:rowOff>141870</xdr:rowOff>
    </xdr:from>
    <xdr:ext cx="4753763" cy="7151748"/>
    <xdr:pic>
      <xdr:nvPicPr>
        <xdr:cNvPr id="42" name="Picture 41">
          <a:extLst>
            <a:ext uri="{FF2B5EF4-FFF2-40B4-BE49-F238E27FC236}">
              <a16:creationId xmlns:a16="http://schemas.microsoft.com/office/drawing/2014/main" id="{5F2020A8-752B-AF41-B73E-3B99D8A1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8348" y="25567270"/>
          <a:ext cx="4753763" cy="715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232835</xdr:colOff>
      <xdr:row>1</xdr:row>
      <xdr:rowOff>63501</xdr:rowOff>
    </xdr:from>
    <xdr:to>
      <xdr:col>12</xdr:col>
      <xdr:colOff>777237</xdr:colOff>
      <xdr:row>7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DC288-4D28-B548-A737-CFB411857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43418" y="455084"/>
          <a:ext cx="544402" cy="1428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306075</xdr:colOff>
      <xdr:row>228</xdr:row>
      <xdr:rowOff>42333</xdr:rowOff>
    </xdr:from>
    <xdr:to>
      <xdr:col>5</xdr:col>
      <xdr:colOff>634999</xdr:colOff>
      <xdr:row>296</xdr:row>
      <xdr:rowOff>167724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5521FE2-B780-2A43-83E7-155D0CAC5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5" y="39454666"/>
          <a:ext cx="4435257" cy="11640058"/>
        </a:xfrm>
        <a:prstGeom prst="rect">
          <a:avLst/>
        </a:prstGeom>
      </xdr:spPr>
    </xdr:pic>
    <xdr:clientData/>
  </xdr:twoCellAnchor>
  <xdr:oneCellAnchor>
    <xdr:from>
      <xdr:col>5</xdr:col>
      <xdr:colOff>459153</xdr:colOff>
      <xdr:row>236</xdr:row>
      <xdr:rowOff>136769</xdr:rowOff>
    </xdr:from>
    <xdr:ext cx="5236308" cy="698499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C94B73D-B7EC-D341-A897-999C22007B38}"/>
            </a:ext>
          </a:extLst>
        </xdr:cNvPr>
        <xdr:cNvSpPr txBox="1"/>
      </xdr:nvSpPr>
      <xdr:spPr>
        <a:xfrm>
          <a:off x="4562230" y="40229692"/>
          <a:ext cx="5236308" cy="698499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aseline="0"/>
            <a:t>6. Sketch update 10/20/25. Neckline revised to </a:t>
          </a:r>
          <a:r>
            <a:rPr lang="en-US" sz="1400" baseline="0">
              <a:latin typeface="+mn-lt"/>
            </a:rPr>
            <a:t>follow </a:t>
          </a:r>
          <a:r>
            <a:rPr 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425-1020-K with the following</a:t>
          </a:r>
          <a:r>
            <a:rPr lang="en-US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updates:</a:t>
          </a:r>
        </a:p>
        <a:p>
          <a:endParaRPr lang="en-US" sz="14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6a. Neck trim and Placket = FNR same as 425-1020-K except reduce spec to 7/8" target width</a:t>
          </a:r>
        </a:p>
        <a:p>
          <a:endParaRPr lang="en-US" sz="14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6b. PLACKET LENGTH - NECK SEAM TO 1ST PLACKET SEAM increase +1"</a:t>
          </a:r>
        </a:p>
        <a:p>
          <a:endParaRPr lang="en-US" sz="14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6c. Neck specs please follow 425-1020-K, see spec sheet</a:t>
          </a:r>
          <a:endParaRPr lang="en-US" sz="1400" baseline="0"/>
        </a:p>
        <a:p>
          <a:endParaRPr lang="en-US" sz="1400"/>
        </a:p>
      </xdr:txBody>
    </xdr:sp>
    <xdr:clientData/>
  </xdr:oneCellAnchor>
  <xdr:twoCellAnchor editAs="oneCell">
    <xdr:from>
      <xdr:col>6</xdr:col>
      <xdr:colOff>328704</xdr:colOff>
      <xdr:row>158</xdr:row>
      <xdr:rowOff>119529</xdr:rowOff>
    </xdr:from>
    <xdr:to>
      <xdr:col>12</xdr:col>
      <xdr:colOff>268940</xdr:colOff>
      <xdr:row>205</xdr:row>
      <xdr:rowOff>134471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FDC0A82E-29FE-106F-02BF-0D53B193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4939" y="26983764"/>
          <a:ext cx="4392707" cy="7739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59765</xdr:rowOff>
    </xdr:from>
    <xdr:to>
      <xdr:col>5</xdr:col>
      <xdr:colOff>372526</xdr:colOff>
      <xdr:row>205</xdr:row>
      <xdr:rowOff>59764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D0E8EFE-0059-A84C-A083-559373F58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26638325"/>
          <a:ext cx="4477166" cy="7640319"/>
        </a:xfrm>
        <a:prstGeom prst="rect">
          <a:avLst/>
        </a:prstGeom>
      </xdr:spPr>
    </xdr:pic>
    <xdr:clientData/>
  </xdr:twoCellAnchor>
  <xdr:twoCellAnchor editAs="oneCell">
    <xdr:from>
      <xdr:col>6</xdr:col>
      <xdr:colOff>473241</xdr:colOff>
      <xdr:row>83</xdr:row>
      <xdr:rowOff>149413</xdr:rowOff>
    </xdr:from>
    <xdr:to>
      <xdr:col>12</xdr:col>
      <xdr:colOff>88265</xdr:colOff>
      <xdr:row>153</xdr:row>
      <xdr:rowOff>14941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9A7CB1B-663B-6948-BDDE-6785FAC60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9476" y="14627413"/>
          <a:ext cx="4067495" cy="11370234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571580</xdr:colOff>
      <xdr:row>21</xdr:row>
      <xdr:rowOff>50715</xdr:rowOff>
    </xdr:from>
    <xdr:to>
      <xdr:col>17</xdr:col>
      <xdr:colOff>274020</xdr:colOff>
      <xdr:row>26</xdr:row>
      <xdr:rowOff>143351</xdr:rowOff>
    </xdr:to>
    <xdr:pic>
      <xdr:nvPicPr>
        <xdr:cNvPr id="2" name="Graphic 1" descr="Thumbs Up Sign">
          <a:extLst>
            <a:ext uri="{FF2B5EF4-FFF2-40B4-BE49-F238E27FC236}">
              <a16:creationId xmlns:a16="http://schemas.microsoft.com/office/drawing/2014/main" id="{9A57B4EB-694B-0D4F-8880-C6198540B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807345" y="4234244"/>
          <a:ext cx="1047146" cy="914401"/>
        </a:xfrm>
        <a:prstGeom prst="rect">
          <a:avLst/>
        </a:prstGeom>
      </xdr:spPr>
    </xdr:pic>
    <xdr:clientData/>
  </xdr:twoCellAnchor>
  <xdr:twoCellAnchor editAs="oneCell">
    <xdr:from>
      <xdr:col>13</xdr:col>
      <xdr:colOff>537882</xdr:colOff>
      <xdr:row>22</xdr:row>
      <xdr:rowOff>49951</xdr:rowOff>
    </xdr:from>
    <xdr:to>
      <xdr:col>15</xdr:col>
      <xdr:colOff>243043</xdr:colOff>
      <xdr:row>27</xdr:row>
      <xdr:rowOff>134119</xdr:rowOff>
    </xdr:to>
    <xdr:pic>
      <xdr:nvPicPr>
        <xdr:cNvPr id="3" name="Graphic 2" descr="Thumbs Up Sign">
          <a:extLst>
            <a:ext uri="{FF2B5EF4-FFF2-40B4-BE49-F238E27FC236}">
              <a16:creationId xmlns:a16="http://schemas.microsoft.com/office/drawing/2014/main" id="{B3CF9C06-1A69-2545-94DA-BA37553E0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10800000">
          <a:off x="10428941" y="4397833"/>
          <a:ext cx="1049867" cy="905933"/>
        </a:xfrm>
        <a:prstGeom prst="rect">
          <a:avLst/>
        </a:prstGeom>
      </xdr:spPr>
    </xdr:pic>
    <xdr:clientData/>
  </xdr:twoCellAnchor>
  <xdr:oneCellAnchor>
    <xdr:from>
      <xdr:col>13</xdr:col>
      <xdr:colOff>593444</xdr:colOff>
      <xdr:row>12</xdr:row>
      <xdr:rowOff>27134</xdr:rowOff>
    </xdr:from>
    <xdr:ext cx="126989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7B39C7-CFF9-E149-9451-564A09801D23}"/>
            </a:ext>
          </a:extLst>
        </xdr:cNvPr>
        <xdr:cNvSpPr txBox="1"/>
      </xdr:nvSpPr>
      <xdr:spPr>
        <a:xfrm>
          <a:off x="10484503" y="2731487"/>
          <a:ext cx="1269899" cy="31149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1. COMMENTC</a:t>
          </a:r>
        </a:p>
      </xdr:txBody>
    </xdr:sp>
    <xdr:clientData/>
  </xdr:oneCellAnchor>
  <xdr:twoCellAnchor>
    <xdr:from>
      <xdr:col>13</xdr:col>
      <xdr:colOff>671836</xdr:colOff>
      <xdr:row>16</xdr:row>
      <xdr:rowOff>45467</xdr:rowOff>
    </xdr:from>
    <xdr:to>
      <xdr:col>15</xdr:col>
      <xdr:colOff>175913</xdr:colOff>
      <xdr:row>16</xdr:row>
      <xdr:rowOff>51017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AA85659-7422-A745-9F9E-0904C2530C4E}"/>
            </a:ext>
          </a:extLst>
        </xdr:cNvPr>
        <xdr:cNvCxnSpPr/>
      </xdr:nvCxnSpPr>
      <xdr:spPr>
        <a:xfrm flipV="1">
          <a:off x="10562895" y="3407232"/>
          <a:ext cx="848783" cy="5550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24883</xdr:colOff>
      <xdr:row>19</xdr:row>
      <xdr:rowOff>68875</xdr:rowOff>
    </xdr:from>
    <xdr:to>
      <xdr:col>15</xdr:col>
      <xdr:colOff>201313</xdr:colOff>
      <xdr:row>19</xdr:row>
      <xdr:rowOff>87125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FB32D289-0EF3-094A-BB2E-F26520C2BEA1}"/>
            </a:ext>
          </a:extLst>
        </xdr:cNvPr>
        <xdr:cNvCxnSpPr/>
      </xdr:nvCxnSpPr>
      <xdr:spPr>
        <a:xfrm flipV="1">
          <a:off x="10588295" y="3923699"/>
          <a:ext cx="848783" cy="18250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52778</xdr:colOff>
      <xdr:row>12</xdr:row>
      <xdr:rowOff>0</xdr:rowOff>
    </xdr:from>
    <xdr:ext cx="597343" cy="31143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16B67DE-8D86-CC42-A67F-85E87049E57F}"/>
            </a:ext>
          </a:extLst>
        </xdr:cNvPr>
        <xdr:cNvSpPr txBox="1"/>
      </xdr:nvSpPr>
      <xdr:spPr>
        <a:xfrm>
          <a:off x="11960896" y="2704353"/>
          <a:ext cx="597343" cy="31143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+1/2"</a:t>
          </a:r>
        </a:p>
      </xdr:txBody>
    </xdr:sp>
    <xdr:clientData/>
  </xdr:oneCellAnchor>
  <xdr:twoCellAnchor>
    <xdr:from>
      <xdr:col>15</xdr:col>
      <xdr:colOff>522941</xdr:colOff>
      <xdr:row>16</xdr:row>
      <xdr:rowOff>59764</xdr:rowOff>
    </xdr:from>
    <xdr:to>
      <xdr:col>16</xdr:col>
      <xdr:colOff>523839</xdr:colOff>
      <xdr:row>19</xdr:row>
      <xdr:rowOff>76671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24F59F1-7DF0-264C-9227-2595C016FC6A}"/>
            </a:ext>
          </a:extLst>
        </xdr:cNvPr>
        <xdr:cNvGrpSpPr/>
      </xdr:nvGrpSpPr>
      <xdr:grpSpPr>
        <a:xfrm>
          <a:off x="11786864" y="3430149"/>
          <a:ext cx="674975" cy="515137"/>
          <a:chOff x="5827939" y="638175"/>
          <a:chExt cx="608239" cy="518432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5426267B-ACF4-45A9-A1A6-E7F76D802437}"/>
              </a:ext>
            </a:extLst>
          </xdr:cNvPr>
          <xdr:cNvCxnSpPr/>
        </xdr:nvCxnSpPr>
        <xdr:spPr>
          <a:xfrm>
            <a:off x="5827939" y="638175"/>
            <a:ext cx="608239" cy="491218"/>
          </a:xfrm>
          <a:prstGeom prst="line">
            <a:avLst/>
          </a:prstGeom>
          <a:ln w="28575">
            <a:solidFill>
              <a:srgbClr val="FF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645143D3-4347-9E94-620F-FAC91D20ABF0}"/>
              </a:ext>
            </a:extLst>
          </xdr:cNvPr>
          <xdr:cNvCxnSpPr/>
        </xdr:nvCxnSpPr>
        <xdr:spPr>
          <a:xfrm flipV="1">
            <a:off x="5878286" y="639537"/>
            <a:ext cx="517071" cy="517070"/>
          </a:xfrm>
          <a:prstGeom prst="line">
            <a:avLst/>
          </a:prstGeom>
          <a:ln w="28575">
            <a:solidFill>
              <a:srgbClr val="FF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579428</xdr:colOff>
      <xdr:row>29</xdr:row>
      <xdr:rowOff>103875</xdr:rowOff>
    </xdr:from>
    <xdr:to>
      <xdr:col>16</xdr:col>
      <xdr:colOff>276267</xdr:colOff>
      <xdr:row>29</xdr:row>
      <xdr:rowOff>103875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D1FB2494-D865-5E44-9FCB-B36778457068}"/>
            </a:ext>
          </a:extLst>
        </xdr:cNvPr>
        <xdr:cNvCxnSpPr/>
      </xdr:nvCxnSpPr>
      <xdr:spPr>
        <a:xfrm flipH="1">
          <a:off x="11815193" y="5602228"/>
          <a:ext cx="369192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566888</xdr:colOff>
      <xdr:row>29</xdr:row>
      <xdr:rowOff>100247</xdr:rowOff>
    </xdr:from>
    <xdr:to>
      <xdr:col>15</xdr:col>
      <xdr:colOff>235772</xdr:colOff>
      <xdr:row>29</xdr:row>
      <xdr:rowOff>109772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8632CFEC-3F40-4249-890E-6A004C1A6064}"/>
            </a:ext>
          </a:extLst>
        </xdr:cNvPr>
        <xdr:cNvCxnSpPr/>
      </xdr:nvCxnSpPr>
      <xdr:spPr>
        <a:xfrm>
          <a:off x="11130300" y="5598600"/>
          <a:ext cx="341237" cy="95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412568</xdr:colOff>
      <xdr:row>30</xdr:row>
      <xdr:rowOff>63953</xdr:rowOff>
    </xdr:from>
    <xdr:to>
      <xdr:col>15</xdr:col>
      <xdr:colOff>412568</xdr:colOff>
      <xdr:row>32</xdr:row>
      <xdr:rowOff>34755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C169854-C442-7D44-A264-98F88EB3214E}"/>
            </a:ext>
          </a:extLst>
        </xdr:cNvPr>
        <xdr:cNvCxnSpPr/>
      </xdr:nvCxnSpPr>
      <xdr:spPr>
        <a:xfrm flipV="1">
          <a:off x="11648333" y="5726659"/>
          <a:ext cx="0" cy="29950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432978</xdr:colOff>
      <xdr:row>26</xdr:row>
      <xdr:rowOff>149411</xdr:rowOff>
    </xdr:from>
    <xdr:to>
      <xdr:col>15</xdr:col>
      <xdr:colOff>442504</xdr:colOff>
      <xdr:row>28</xdr:row>
      <xdr:rowOff>151207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89559DDD-EA06-AF4D-BB5F-7D2BADAB8DE5}"/>
            </a:ext>
          </a:extLst>
        </xdr:cNvPr>
        <xdr:cNvCxnSpPr/>
      </xdr:nvCxnSpPr>
      <xdr:spPr>
        <a:xfrm flipH="1">
          <a:off x="11668743" y="5154705"/>
          <a:ext cx="9526" cy="330502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627530</xdr:colOff>
      <xdr:row>33</xdr:row>
      <xdr:rowOff>97451</xdr:rowOff>
    </xdr:from>
    <xdr:to>
      <xdr:col>17</xdr:col>
      <xdr:colOff>433295</xdr:colOff>
      <xdr:row>33</xdr:row>
      <xdr:rowOff>97451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1C57F13-E447-5C4E-BE4A-3A034DF9445A}"/>
            </a:ext>
          </a:extLst>
        </xdr:cNvPr>
        <xdr:cNvCxnSpPr/>
      </xdr:nvCxnSpPr>
      <xdr:spPr>
        <a:xfrm>
          <a:off x="10518589" y="6253216"/>
          <a:ext cx="2495177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732119</xdr:colOff>
      <xdr:row>9</xdr:row>
      <xdr:rowOff>150588</xdr:rowOff>
    </xdr:from>
    <xdr:to>
      <xdr:col>4</xdr:col>
      <xdr:colOff>420662</xdr:colOff>
      <xdr:row>58</xdr:row>
      <xdr:rowOff>148235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30EE70D-B13E-83A8-42CF-B9C37F30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119" y="2272235"/>
          <a:ext cx="3110072" cy="8140588"/>
        </a:xfrm>
        <a:prstGeom prst="rect">
          <a:avLst/>
        </a:prstGeom>
      </xdr:spPr>
    </xdr:pic>
    <xdr:clientData/>
  </xdr:twoCellAnchor>
  <xdr:twoCellAnchor editAs="oneCell">
    <xdr:from>
      <xdr:col>4</xdr:col>
      <xdr:colOff>418942</xdr:colOff>
      <xdr:row>9</xdr:row>
      <xdr:rowOff>181058</xdr:rowOff>
    </xdr:from>
    <xdr:to>
      <xdr:col>7</xdr:col>
      <xdr:colOff>868728</xdr:colOff>
      <xdr:row>59</xdr:row>
      <xdr:rowOff>14352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CF5C90F-07C7-2124-7229-F198BEBA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0471" y="2302705"/>
          <a:ext cx="2466845" cy="8140588"/>
        </a:xfrm>
        <a:prstGeom prst="rect">
          <a:avLst/>
        </a:prstGeom>
      </xdr:spPr>
    </xdr:pic>
    <xdr:clientData/>
  </xdr:twoCellAnchor>
  <xdr:twoCellAnchor editAs="oneCell">
    <xdr:from>
      <xdr:col>7</xdr:col>
      <xdr:colOff>852825</xdr:colOff>
      <xdr:row>9</xdr:row>
      <xdr:rowOff>181647</xdr:rowOff>
    </xdr:from>
    <xdr:to>
      <xdr:col>11</xdr:col>
      <xdr:colOff>657208</xdr:colOff>
      <xdr:row>59</xdr:row>
      <xdr:rowOff>14941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4A47B68-F805-4583-23F0-A0DCCA196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1413" y="2303294"/>
          <a:ext cx="2912148" cy="8140588"/>
        </a:xfrm>
        <a:prstGeom prst="rect">
          <a:avLst/>
        </a:prstGeom>
      </xdr:spPr>
    </xdr:pic>
    <xdr:clientData/>
  </xdr:twoCellAnchor>
  <xdr:twoCellAnchor editAs="oneCell">
    <xdr:from>
      <xdr:col>0</xdr:col>
      <xdr:colOff>62753</xdr:colOff>
      <xdr:row>83</xdr:row>
      <xdr:rowOff>63930</xdr:rowOff>
    </xdr:from>
    <xdr:to>
      <xdr:col>5</xdr:col>
      <xdr:colOff>328706</xdr:colOff>
      <xdr:row>152</xdr:row>
      <xdr:rowOff>135409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DDFCC14-27E5-E343-B712-9E05AD30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53" y="14541930"/>
          <a:ext cx="4359835" cy="11411832"/>
        </a:xfrm>
        <a:prstGeom prst="rect">
          <a:avLst/>
        </a:prstGeom>
      </xdr:spPr>
    </xdr:pic>
    <xdr:clientData/>
  </xdr:twoCellAnchor>
  <xdr:oneCellAnchor>
    <xdr:from>
      <xdr:col>0</xdr:col>
      <xdr:colOff>433295</xdr:colOff>
      <xdr:row>95</xdr:row>
      <xdr:rowOff>146662</xdr:rowOff>
    </xdr:from>
    <xdr:ext cx="3561616" cy="31143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8367DD-6222-1A45-99B8-ED1177703B94}"/>
            </a:ext>
          </a:extLst>
        </xdr:cNvPr>
        <xdr:cNvSpPr txBox="1"/>
      </xdr:nvSpPr>
      <xdr:spPr>
        <a:xfrm>
          <a:off x="433295" y="16596897"/>
          <a:ext cx="3561616" cy="3114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1. Front</a:t>
          </a:r>
          <a:r>
            <a:rPr lang="en-US" sz="1400" baseline="0"/>
            <a:t> and back length please reduce -1 1/4"</a:t>
          </a:r>
          <a:endParaRPr lang="en-US" sz="1400"/>
        </a:p>
      </xdr:txBody>
    </xdr:sp>
    <xdr:clientData/>
  </xdr:oneCellAnchor>
  <xdr:oneCellAnchor>
    <xdr:from>
      <xdr:col>2</xdr:col>
      <xdr:colOff>699452</xdr:colOff>
      <xdr:row>103</xdr:row>
      <xdr:rowOff>119528</xdr:rowOff>
    </xdr:from>
    <xdr:ext cx="694421" cy="311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BFC9E55-E9E7-5F47-B2AA-F989470D3459}"/>
            </a:ext>
          </a:extLst>
        </xdr:cNvPr>
        <xdr:cNvSpPr txBox="1"/>
      </xdr:nvSpPr>
      <xdr:spPr>
        <a:xfrm>
          <a:off x="2477452" y="17884587"/>
          <a:ext cx="694421" cy="31143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-1 1/4"</a:t>
          </a:r>
        </a:p>
      </xdr:txBody>
    </xdr:sp>
    <xdr:clientData/>
  </xdr:oneCellAnchor>
  <xdr:twoCellAnchor>
    <xdr:from>
      <xdr:col>2</xdr:col>
      <xdr:colOff>446654</xdr:colOff>
      <xdr:row>104</xdr:row>
      <xdr:rowOff>138658</xdr:rowOff>
    </xdr:from>
    <xdr:to>
      <xdr:col>2</xdr:col>
      <xdr:colOff>446654</xdr:colOff>
      <xdr:row>106</xdr:row>
      <xdr:rowOff>109460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573EF46-9996-8144-89F2-4B3E43D6DDFC}"/>
            </a:ext>
          </a:extLst>
        </xdr:cNvPr>
        <xdr:cNvCxnSpPr/>
      </xdr:nvCxnSpPr>
      <xdr:spPr>
        <a:xfrm flipV="1">
          <a:off x="2224654" y="18068070"/>
          <a:ext cx="0" cy="29950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467064</xdr:colOff>
      <xdr:row>101</xdr:row>
      <xdr:rowOff>59763</xdr:rowOff>
    </xdr:from>
    <xdr:to>
      <xdr:col>2</xdr:col>
      <xdr:colOff>476590</xdr:colOff>
      <xdr:row>103</xdr:row>
      <xdr:rowOff>61559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A4EF883A-0447-F44F-84ED-F2D7477D4DCF}"/>
            </a:ext>
          </a:extLst>
        </xdr:cNvPr>
        <xdr:cNvCxnSpPr/>
      </xdr:nvCxnSpPr>
      <xdr:spPr>
        <a:xfrm flipH="1">
          <a:off x="2245064" y="17496116"/>
          <a:ext cx="9526" cy="330502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254000</xdr:colOff>
      <xdr:row>99</xdr:row>
      <xdr:rowOff>86898</xdr:rowOff>
    </xdr:from>
    <xdr:ext cx="4511107" cy="31143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1FCC2E1-BBCF-BD45-93CC-B2096FFFDA28}"/>
            </a:ext>
          </a:extLst>
        </xdr:cNvPr>
        <xdr:cNvSpPr txBox="1"/>
      </xdr:nvSpPr>
      <xdr:spPr>
        <a:xfrm>
          <a:off x="5020235" y="17194545"/>
          <a:ext cx="4511107" cy="3114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2. Waist</a:t>
          </a:r>
          <a:r>
            <a:rPr lang="en-US" sz="1400" baseline="0"/>
            <a:t> width reduce -1/2", back to 0 at high hip and chest</a:t>
          </a:r>
          <a:endParaRPr lang="en-US" sz="1400"/>
        </a:p>
      </xdr:txBody>
    </xdr:sp>
    <xdr:clientData/>
  </xdr:oneCellAnchor>
  <xdr:oneCellAnchor>
    <xdr:from>
      <xdr:col>8</xdr:col>
      <xdr:colOff>505217</xdr:colOff>
      <xdr:row>103</xdr:row>
      <xdr:rowOff>74706</xdr:rowOff>
    </xdr:from>
    <xdr:ext cx="562846" cy="31143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BD5BDBA-35FC-C247-823B-2D37423577DC}"/>
            </a:ext>
          </a:extLst>
        </xdr:cNvPr>
        <xdr:cNvSpPr txBox="1"/>
      </xdr:nvSpPr>
      <xdr:spPr>
        <a:xfrm>
          <a:off x="7034511" y="17839765"/>
          <a:ext cx="562846" cy="31143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-1/2"</a:t>
          </a:r>
        </a:p>
      </xdr:txBody>
    </xdr:sp>
    <xdr:clientData/>
  </xdr:oneCellAnchor>
  <xdr:twoCellAnchor>
    <xdr:from>
      <xdr:col>9</xdr:col>
      <xdr:colOff>269866</xdr:colOff>
      <xdr:row>106</xdr:row>
      <xdr:rowOff>133756</xdr:rowOff>
    </xdr:from>
    <xdr:to>
      <xdr:col>9</xdr:col>
      <xdr:colOff>639058</xdr:colOff>
      <xdr:row>106</xdr:row>
      <xdr:rowOff>133756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4159425F-B281-D044-B7C6-26F2A6576370}"/>
            </a:ext>
          </a:extLst>
        </xdr:cNvPr>
        <xdr:cNvCxnSpPr/>
      </xdr:nvCxnSpPr>
      <xdr:spPr>
        <a:xfrm flipH="1">
          <a:off x="7471513" y="18391874"/>
          <a:ext cx="369192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257326</xdr:colOff>
      <xdr:row>106</xdr:row>
      <xdr:rowOff>130128</xdr:rowOff>
    </xdr:from>
    <xdr:to>
      <xdr:col>8</xdr:col>
      <xdr:colOff>598563</xdr:colOff>
      <xdr:row>106</xdr:row>
      <xdr:rowOff>139653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2E7721EC-9DB9-6645-A361-4D27AA2FCA56}"/>
            </a:ext>
          </a:extLst>
        </xdr:cNvPr>
        <xdr:cNvCxnSpPr/>
      </xdr:nvCxnSpPr>
      <xdr:spPr>
        <a:xfrm>
          <a:off x="6786620" y="18388246"/>
          <a:ext cx="341237" cy="95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51995</xdr:colOff>
      <xdr:row>155</xdr:row>
      <xdr:rowOff>146085</xdr:rowOff>
    </xdr:from>
    <xdr:ext cx="4215205" cy="53053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DFC8CE9-6E0E-1C4F-BBC3-33CE2D7D4F1B}"/>
            </a:ext>
          </a:extLst>
        </xdr:cNvPr>
        <xdr:cNvSpPr txBox="1"/>
      </xdr:nvSpPr>
      <xdr:spPr>
        <a:xfrm>
          <a:off x="51995" y="26236965"/>
          <a:ext cx="4215205" cy="530530"/>
        </a:xfrm>
        <a:prstGeom prst="rect">
          <a:avLst/>
        </a:prstGeom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3. Cancel fins at</a:t>
          </a:r>
          <a:r>
            <a:rPr lang="en-US" sz="1400" baseline="0"/>
            <a:t> </a:t>
          </a:r>
          <a:r>
            <a:rPr lang="en-US" sz="1400"/>
            <a:t>upper bodice and cancel</a:t>
          </a:r>
          <a:r>
            <a:rPr lang="en-US" sz="1400" baseline="0"/>
            <a:t> fins at</a:t>
          </a:r>
          <a:r>
            <a:rPr lang="en-US" sz="1400"/>
            <a:t> shorter fins just below</a:t>
          </a:r>
          <a:r>
            <a:rPr lang="en-US" sz="1400" baseline="0"/>
            <a:t> ottoman WB</a:t>
          </a:r>
          <a:endParaRPr lang="en-US" sz="1400"/>
        </a:p>
      </xdr:txBody>
    </xdr:sp>
    <xdr:clientData/>
  </xdr:oneCellAnchor>
  <xdr:twoCellAnchor>
    <xdr:from>
      <xdr:col>1</xdr:col>
      <xdr:colOff>104589</xdr:colOff>
      <xdr:row>163</xdr:row>
      <xdr:rowOff>59762</xdr:rowOff>
    </xdr:from>
    <xdr:to>
      <xdr:col>3</xdr:col>
      <xdr:colOff>192750</xdr:colOff>
      <xdr:row>173</xdr:row>
      <xdr:rowOff>44822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CAE10160-F87E-A440-921F-80BF39F02BF9}"/>
            </a:ext>
          </a:extLst>
        </xdr:cNvPr>
        <xdr:cNvGrpSpPr/>
      </xdr:nvGrpSpPr>
      <xdr:grpSpPr>
        <a:xfrm>
          <a:off x="983820" y="27980224"/>
          <a:ext cx="2159238" cy="1645829"/>
          <a:chOff x="5827939" y="638175"/>
          <a:chExt cx="608239" cy="518432"/>
        </a:xfrm>
      </xdr:grpSpPr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42A70433-BA1A-F2A0-D8A5-30EA65DD365E}"/>
              </a:ext>
            </a:extLst>
          </xdr:cNvPr>
          <xdr:cNvCxnSpPr/>
        </xdr:nvCxnSpPr>
        <xdr:spPr>
          <a:xfrm>
            <a:off x="5827939" y="638175"/>
            <a:ext cx="608239" cy="491218"/>
          </a:xfrm>
          <a:prstGeom prst="line">
            <a:avLst/>
          </a:prstGeom>
          <a:ln w="28575">
            <a:solidFill>
              <a:schemeClr val="accent6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Connector 43">
            <a:extLst>
              <a:ext uri="{FF2B5EF4-FFF2-40B4-BE49-F238E27FC236}">
                <a16:creationId xmlns:a16="http://schemas.microsoft.com/office/drawing/2014/main" id="{203D6233-8311-D08A-AA55-5150AEE103FE}"/>
              </a:ext>
            </a:extLst>
          </xdr:cNvPr>
          <xdr:cNvCxnSpPr/>
        </xdr:nvCxnSpPr>
        <xdr:spPr>
          <a:xfrm flipV="1">
            <a:off x="5878286" y="639537"/>
            <a:ext cx="517071" cy="517070"/>
          </a:xfrm>
          <a:prstGeom prst="line">
            <a:avLst/>
          </a:prstGeom>
          <a:ln w="28575">
            <a:solidFill>
              <a:schemeClr val="accent6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675343</xdr:colOff>
      <xdr:row>182</xdr:row>
      <xdr:rowOff>122515</xdr:rowOff>
    </xdr:from>
    <xdr:to>
      <xdr:col>2</xdr:col>
      <xdr:colOff>918991</xdr:colOff>
      <xdr:row>188</xdr:row>
      <xdr:rowOff>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980FE2B9-1819-AF4E-BE5E-71238DB304D3}"/>
            </a:ext>
          </a:extLst>
        </xdr:cNvPr>
        <xdr:cNvGrpSpPr/>
      </xdr:nvGrpSpPr>
      <xdr:grpSpPr>
        <a:xfrm>
          <a:off x="1554574" y="31198438"/>
          <a:ext cx="1142417" cy="873947"/>
          <a:chOff x="5827939" y="638175"/>
          <a:chExt cx="608239" cy="518432"/>
        </a:xfrm>
      </xdr:grpSpPr>
      <xdr:cxnSp macro="">
        <xdr:nvCxnSpPr>
          <xdr:cNvPr id="46" name="Straight Connector 45">
            <a:extLst>
              <a:ext uri="{FF2B5EF4-FFF2-40B4-BE49-F238E27FC236}">
                <a16:creationId xmlns:a16="http://schemas.microsoft.com/office/drawing/2014/main" id="{CCCE3585-A5BC-872E-D156-147B16BF4A71}"/>
              </a:ext>
            </a:extLst>
          </xdr:cNvPr>
          <xdr:cNvCxnSpPr/>
        </xdr:nvCxnSpPr>
        <xdr:spPr>
          <a:xfrm>
            <a:off x="5827939" y="638175"/>
            <a:ext cx="608239" cy="491218"/>
          </a:xfrm>
          <a:prstGeom prst="line">
            <a:avLst/>
          </a:prstGeom>
          <a:ln w="28575">
            <a:solidFill>
              <a:schemeClr val="accent6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Straight Connector 46">
            <a:extLst>
              <a:ext uri="{FF2B5EF4-FFF2-40B4-BE49-F238E27FC236}">
                <a16:creationId xmlns:a16="http://schemas.microsoft.com/office/drawing/2014/main" id="{9A0EC496-A2D6-43D9-904D-01FE620148A8}"/>
              </a:ext>
            </a:extLst>
          </xdr:cNvPr>
          <xdr:cNvCxnSpPr/>
        </xdr:nvCxnSpPr>
        <xdr:spPr>
          <a:xfrm flipV="1">
            <a:off x="5878286" y="639537"/>
            <a:ext cx="517071" cy="517070"/>
          </a:xfrm>
          <a:prstGeom prst="line">
            <a:avLst/>
          </a:prstGeom>
          <a:ln w="28575">
            <a:solidFill>
              <a:schemeClr val="accent6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5</xdr:col>
      <xdr:colOff>331695</xdr:colOff>
      <xdr:row>204</xdr:row>
      <xdr:rowOff>163415</xdr:rowOff>
    </xdr:from>
    <xdr:ext cx="5405718" cy="184512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7EE4814-A448-DB41-9971-2E8E8F85666B}"/>
            </a:ext>
          </a:extLst>
        </xdr:cNvPr>
        <xdr:cNvSpPr txBox="1"/>
      </xdr:nvSpPr>
      <xdr:spPr>
        <a:xfrm>
          <a:off x="4438028" y="35469415"/>
          <a:ext cx="5405718" cy="184512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/>
            <a:t>3b. Cancel WB, ottomans are continuous from HPS to 21" below HPS</a:t>
          </a:r>
        </a:p>
        <a:p>
          <a:endParaRPr lang="en-US" sz="1400" baseline="0"/>
        </a:p>
        <a:p>
          <a:r>
            <a:rPr lang="en-US" sz="1400" baseline="0"/>
            <a:t>3c. 21" below HPS direct transfer from ottomans to fins. Fins at lower skirt keep same as proto</a:t>
          </a:r>
          <a:endParaRPr lang="en-US" sz="1400"/>
        </a:p>
        <a:p>
          <a:endParaRPr lang="en-US" sz="1400"/>
        </a:p>
        <a:p>
          <a:r>
            <a:rPr lang="en-US" sz="1400"/>
            <a:t>3d. See spec</a:t>
          </a:r>
          <a:r>
            <a:rPr lang="en-US" sz="1400" baseline="0"/>
            <a:t> sheet for updated target specs for upper bodice- I'm referencing NV style 125-1024-K for upper bodice specs in ottoman stitch except the across front and back widths</a:t>
          </a:r>
          <a:endParaRPr lang="en-US" sz="1400"/>
        </a:p>
      </xdr:txBody>
    </xdr:sp>
    <xdr:clientData/>
  </xdr:oneCellAnchor>
  <xdr:twoCellAnchor editAs="oneCell">
    <xdr:from>
      <xdr:col>2</xdr:col>
      <xdr:colOff>829733</xdr:colOff>
      <xdr:row>59</xdr:row>
      <xdr:rowOff>152400</xdr:rowOff>
    </xdr:from>
    <xdr:to>
      <xdr:col>9</xdr:col>
      <xdr:colOff>626533</xdr:colOff>
      <xdr:row>81</xdr:row>
      <xdr:rowOff>73378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1ABAC41-FB27-F994-7115-FCA2E57F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7733" y="10792178"/>
          <a:ext cx="5243689" cy="3674533"/>
        </a:xfrm>
        <a:prstGeom prst="rect">
          <a:avLst/>
        </a:prstGeom>
      </xdr:spPr>
    </xdr:pic>
    <xdr:clientData/>
  </xdr:twoCellAnchor>
  <xdr:oneCellAnchor>
    <xdr:from>
      <xdr:col>5</xdr:col>
      <xdr:colOff>331893</xdr:colOff>
      <xdr:row>59</xdr:row>
      <xdr:rowOff>47454</xdr:rowOff>
    </xdr:from>
    <xdr:ext cx="1494255" cy="311432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13C11EB-371A-7942-AB95-6B2159EA4E5A}"/>
            </a:ext>
          </a:extLst>
        </xdr:cNvPr>
        <xdr:cNvSpPr txBox="1"/>
      </xdr:nvSpPr>
      <xdr:spPr>
        <a:xfrm>
          <a:off x="4438226" y="10687232"/>
          <a:ext cx="1494255" cy="3114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4. BND raise</a:t>
          </a:r>
          <a:r>
            <a:rPr lang="en-US" sz="1400" baseline="0"/>
            <a:t> -1/2"</a:t>
          </a:r>
          <a:endParaRPr lang="en-US" sz="1400"/>
        </a:p>
      </xdr:txBody>
    </xdr:sp>
    <xdr:clientData/>
  </xdr:oneCellAnchor>
  <xdr:oneCellAnchor>
    <xdr:from>
      <xdr:col>6</xdr:col>
      <xdr:colOff>248427</xdr:colOff>
      <xdr:row>61</xdr:row>
      <xdr:rowOff>152401</xdr:rowOff>
    </xdr:from>
    <xdr:ext cx="562846" cy="311432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AFC020E-EDEC-454E-98E8-CE1CA045F4E4}"/>
            </a:ext>
          </a:extLst>
        </xdr:cNvPr>
        <xdr:cNvSpPr txBox="1"/>
      </xdr:nvSpPr>
      <xdr:spPr>
        <a:xfrm>
          <a:off x="5032094" y="11130845"/>
          <a:ext cx="562846" cy="31143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-1/2"</a:t>
          </a:r>
        </a:p>
      </xdr:txBody>
    </xdr:sp>
    <xdr:clientData/>
  </xdr:oneCellAnchor>
  <xdr:twoCellAnchor>
    <xdr:from>
      <xdr:col>6</xdr:col>
      <xdr:colOff>547257</xdr:colOff>
      <xdr:row>64</xdr:row>
      <xdr:rowOff>84274</xdr:rowOff>
    </xdr:from>
    <xdr:to>
      <xdr:col>6</xdr:col>
      <xdr:colOff>547257</xdr:colOff>
      <xdr:row>66</xdr:row>
      <xdr:rowOff>55075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10440049-EBC3-E84C-8EBC-D570E1FB1810}"/>
            </a:ext>
          </a:extLst>
        </xdr:cNvPr>
        <xdr:cNvCxnSpPr/>
      </xdr:nvCxnSpPr>
      <xdr:spPr>
        <a:xfrm flipV="1">
          <a:off x="5330924" y="11570718"/>
          <a:ext cx="0" cy="30946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1016000</xdr:colOff>
      <xdr:row>162</xdr:row>
      <xdr:rowOff>20320</xdr:rowOff>
    </xdr:from>
    <xdr:to>
      <xdr:col>10</xdr:col>
      <xdr:colOff>180775</xdr:colOff>
      <xdr:row>188</xdr:row>
      <xdr:rowOff>50800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788AE00-9DB9-0702-977D-0470E63B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1760" y="27249120"/>
          <a:ext cx="1603175" cy="4257040"/>
        </a:xfrm>
        <a:prstGeom prst="rect">
          <a:avLst/>
        </a:prstGeom>
      </xdr:spPr>
    </xdr:pic>
    <xdr:clientData/>
  </xdr:twoCellAnchor>
  <xdr:oneCellAnchor>
    <xdr:from>
      <xdr:col>7</xdr:col>
      <xdr:colOff>902033</xdr:colOff>
      <xdr:row>163</xdr:row>
      <xdr:rowOff>56197</xdr:rowOff>
    </xdr:from>
    <xdr:ext cx="1718997" cy="34004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F230D62-E0B2-624F-9EF7-9E87093FE199}"/>
            </a:ext>
          </a:extLst>
        </xdr:cNvPr>
        <xdr:cNvSpPr txBox="1"/>
      </xdr:nvSpPr>
      <xdr:spPr>
        <a:xfrm>
          <a:off x="6347793" y="27447557"/>
          <a:ext cx="1718997" cy="34004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/>
            <a:t>multi color ottomans</a:t>
          </a:r>
        </a:p>
      </xdr:txBody>
    </xdr:sp>
    <xdr:clientData/>
  </xdr:oneCellAnchor>
  <xdr:twoCellAnchor>
    <xdr:from>
      <xdr:col>2</xdr:col>
      <xdr:colOff>547090</xdr:colOff>
      <xdr:row>178</xdr:row>
      <xdr:rowOff>123446</xdr:rowOff>
    </xdr:from>
    <xdr:to>
      <xdr:col>8</xdr:col>
      <xdr:colOff>436880</xdr:colOff>
      <xdr:row>179</xdr:row>
      <xdr:rowOff>616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81B080C1-7FA9-7941-80D4-A418A7BFE7B0}"/>
            </a:ext>
          </a:extLst>
        </xdr:cNvPr>
        <xdr:cNvCxnSpPr/>
      </xdr:nvCxnSpPr>
      <xdr:spPr>
        <a:xfrm flipV="1">
          <a:off x="2325090" y="29953206"/>
          <a:ext cx="4654830" cy="39730"/>
        </a:xfrm>
        <a:prstGeom prst="straightConnector1">
          <a:avLst/>
        </a:prstGeom>
        <a:ln w="28575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296078</xdr:colOff>
      <xdr:row>160</xdr:row>
      <xdr:rowOff>136282</xdr:rowOff>
    </xdr:from>
    <xdr:to>
      <xdr:col>10</xdr:col>
      <xdr:colOff>298824</xdr:colOff>
      <xdr:row>188</xdr:row>
      <xdr:rowOff>89647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EEDACA1A-5C69-D445-B2FF-86E7F6FFE54B}"/>
            </a:ext>
          </a:extLst>
        </xdr:cNvPr>
        <xdr:cNvCxnSpPr/>
      </xdr:nvCxnSpPr>
      <xdr:spPr>
        <a:xfrm>
          <a:off x="8170078" y="27329223"/>
          <a:ext cx="2746" cy="455524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650424</xdr:colOff>
      <xdr:row>177</xdr:row>
      <xdr:rowOff>133294</xdr:rowOff>
    </xdr:from>
    <xdr:ext cx="438582" cy="31143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06A4239-2999-A045-A862-7C8DF7251B2A}"/>
            </a:ext>
          </a:extLst>
        </xdr:cNvPr>
        <xdr:cNvSpPr txBox="1"/>
      </xdr:nvSpPr>
      <xdr:spPr>
        <a:xfrm>
          <a:off x="7852071" y="30120235"/>
          <a:ext cx="438582" cy="31143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21"</a:t>
          </a:r>
        </a:p>
      </xdr:txBody>
    </xdr:sp>
    <xdr:clientData/>
  </xdr:oneCellAnchor>
  <xdr:oneCellAnchor>
    <xdr:from>
      <xdr:col>0</xdr:col>
      <xdr:colOff>813995</xdr:colOff>
      <xdr:row>190</xdr:row>
      <xdr:rowOff>52254</xdr:rowOff>
    </xdr:from>
    <xdr:ext cx="3962816" cy="311432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23C8502-36F0-D445-B3A7-A3DB2E4ED6DB}"/>
            </a:ext>
          </a:extLst>
        </xdr:cNvPr>
        <xdr:cNvSpPr txBox="1"/>
      </xdr:nvSpPr>
      <xdr:spPr>
        <a:xfrm>
          <a:off x="813995" y="31832734"/>
          <a:ext cx="3962816" cy="3114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**DIRECT TRANSFER TO LONG FINS</a:t>
          </a:r>
          <a:r>
            <a:rPr lang="en-US" sz="1400" baseline="0"/>
            <a:t> 21" BELOW HPS</a:t>
          </a:r>
          <a:endParaRPr lang="en-US" sz="1400"/>
        </a:p>
      </xdr:txBody>
    </xdr:sp>
    <xdr:clientData/>
  </xdr:oneCellAnchor>
  <xdr:twoCellAnchor>
    <xdr:from>
      <xdr:col>2</xdr:col>
      <xdr:colOff>526770</xdr:colOff>
      <xdr:row>187</xdr:row>
      <xdr:rowOff>111760</xdr:rowOff>
    </xdr:from>
    <xdr:to>
      <xdr:col>7</xdr:col>
      <xdr:colOff>680720</xdr:colOff>
      <xdr:row>189</xdr:row>
      <xdr:rowOff>149430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A47148AA-2E3F-CD4F-8437-AD7AFC2BCFC3}"/>
            </a:ext>
          </a:extLst>
        </xdr:cNvPr>
        <xdr:cNvCxnSpPr/>
      </xdr:nvCxnSpPr>
      <xdr:spPr>
        <a:xfrm flipV="1">
          <a:off x="2304770" y="31404560"/>
          <a:ext cx="3821710" cy="36279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483497</xdr:colOff>
      <xdr:row>174</xdr:row>
      <xdr:rowOff>104846</xdr:rowOff>
    </xdr:from>
    <xdr:ext cx="5405718" cy="53053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4030F7E7-A382-F649-83A7-C595C0C388BF}"/>
            </a:ext>
          </a:extLst>
        </xdr:cNvPr>
        <xdr:cNvSpPr txBox="1"/>
      </xdr:nvSpPr>
      <xdr:spPr>
        <a:xfrm>
          <a:off x="483497" y="29284366"/>
          <a:ext cx="5405718" cy="530530"/>
        </a:xfrm>
        <a:prstGeom prst="rect">
          <a:avLst/>
        </a:prstGeom>
        <a:solidFill>
          <a:sysClr val="window" lastClr="FFFFFF"/>
        </a:solidFill>
        <a:ln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3a. replace upper bodice</a:t>
          </a:r>
          <a:r>
            <a:rPr lang="en-US" sz="1400" baseline="0"/>
            <a:t> fins and </a:t>
          </a:r>
          <a:r>
            <a:rPr lang="en-US" sz="1400"/>
            <a:t>shorter fins just below</a:t>
          </a:r>
          <a:r>
            <a:rPr lang="en-US" sz="1400" baseline="0"/>
            <a:t> ottoman WB rwith ottoman stith, same ottomans as the WB ottomans on proto</a:t>
          </a:r>
        </a:p>
      </xdr:txBody>
    </xdr:sp>
    <xdr:clientData/>
  </xdr:oneCellAnchor>
  <xdr:oneCellAnchor>
    <xdr:from>
      <xdr:col>1</xdr:col>
      <xdr:colOff>550333</xdr:colOff>
      <xdr:row>226</xdr:row>
      <xdr:rowOff>166646</xdr:rowOff>
    </xdr:from>
    <xdr:ext cx="2121799" cy="31143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E0FCBCB-AC80-214F-8598-CE10A0183A66}"/>
            </a:ext>
          </a:extLst>
        </xdr:cNvPr>
        <xdr:cNvSpPr txBox="1"/>
      </xdr:nvSpPr>
      <xdr:spPr>
        <a:xfrm>
          <a:off x="1425222" y="39212090"/>
          <a:ext cx="2121799" cy="311432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SKETCH</a:t>
          </a:r>
          <a:r>
            <a:rPr lang="en-US" sz="1400" baseline="0"/>
            <a:t> REVISED 10/20/25</a:t>
          </a:r>
          <a:endParaRPr lang="en-US" sz="1400"/>
        </a:p>
      </xdr:txBody>
    </xdr:sp>
    <xdr:clientData/>
  </xdr:oneCellAnchor>
  <xdr:twoCellAnchor>
    <xdr:from>
      <xdr:col>0</xdr:col>
      <xdr:colOff>654538</xdr:colOff>
      <xdr:row>231</xdr:row>
      <xdr:rowOff>48847</xdr:rowOff>
    </xdr:from>
    <xdr:to>
      <xdr:col>1</xdr:col>
      <xdr:colOff>420076</xdr:colOff>
      <xdr:row>232</xdr:row>
      <xdr:rowOff>28509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A73765A-D7A8-F64A-9714-486571CE723F}"/>
            </a:ext>
          </a:extLst>
        </xdr:cNvPr>
        <xdr:cNvCxnSpPr/>
      </xdr:nvCxnSpPr>
      <xdr:spPr>
        <a:xfrm flipH="1" flipV="1">
          <a:off x="654538" y="39311385"/>
          <a:ext cx="644769" cy="145739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683846</xdr:colOff>
      <xdr:row>231</xdr:row>
      <xdr:rowOff>48847</xdr:rowOff>
    </xdr:from>
    <xdr:to>
      <xdr:col>2</xdr:col>
      <xdr:colOff>576385</xdr:colOff>
      <xdr:row>239</xdr:row>
      <xdr:rowOff>87923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18768309-F90C-4441-B2BA-06B6FF7F35DC}"/>
            </a:ext>
          </a:extLst>
        </xdr:cNvPr>
        <xdr:cNvCxnSpPr/>
      </xdr:nvCxnSpPr>
      <xdr:spPr>
        <a:xfrm flipH="1" flipV="1">
          <a:off x="683846" y="39311385"/>
          <a:ext cx="1670539" cy="1367692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674077</xdr:colOff>
      <xdr:row>229</xdr:row>
      <xdr:rowOff>136769</xdr:rowOff>
    </xdr:from>
    <xdr:to>
      <xdr:col>2</xdr:col>
      <xdr:colOff>87922</xdr:colOff>
      <xdr:row>231</xdr:row>
      <xdr:rowOff>39077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7A4CE203-0430-9D49-A85B-D5C0155FEC15}"/>
            </a:ext>
          </a:extLst>
        </xdr:cNvPr>
        <xdr:cNvCxnSpPr/>
      </xdr:nvCxnSpPr>
      <xdr:spPr>
        <a:xfrm flipH="1">
          <a:off x="674077" y="39067154"/>
          <a:ext cx="1191845" cy="234461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133411</xdr:colOff>
      <xdr:row>230</xdr:row>
      <xdr:rowOff>48846</xdr:rowOff>
    </xdr:from>
    <xdr:ext cx="844334" cy="31143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AF916BD-4923-BB4E-B13B-CC1339FBBE69}"/>
            </a:ext>
          </a:extLst>
        </xdr:cNvPr>
        <xdr:cNvSpPr txBox="1"/>
      </xdr:nvSpPr>
      <xdr:spPr>
        <a:xfrm>
          <a:off x="133411" y="39145308"/>
          <a:ext cx="844334" cy="31143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FNR 7/8"</a:t>
          </a:r>
        </a:p>
      </xdr:txBody>
    </xdr:sp>
    <xdr:clientData/>
  </xdr:oneCellAnchor>
  <xdr:twoCellAnchor editAs="oneCell">
    <xdr:from>
      <xdr:col>6</xdr:col>
      <xdr:colOff>468924</xdr:colOff>
      <xdr:row>252</xdr:row>
      <xdr:rowOff>94303</xdr:rowOff>
    </xdr:from>
    <xdr:to>
      <xdr:col>11</xdr:col>
      <xdr:colOff>341924</xdr:colOff>
      <xdr:row>277</xdr:row>
      <xdr:rowOff>17584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8BD53CC-700D-C1BD-C48E-869F0767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6078" y="42844457"/>
          <a:ext cx="3663461" cy="4075204"/>
        </a:xfrm>
        <a:prstGeom prst="rect">
          <a:avLst/>
        </a:prstGeom>
      </xdr:spPr>
    </xdr:pic>
    <xdr:clientData/>
  </xdr:twoCellAnchor>
  <xdr:oneCellAnchor>
    <xdr:from>
      <xdr:col>7</xdr:col>
      <xdr:colOff>928078</xdr:colOff>
      <xdr:row>254</xdr:row>
      <xdr:rowOff>75981</xdr:rowOff>
    </xdr:from>
    <xdr:ext cx="1024768" cy="311432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3F6B35C-3D6D-444D-BEBD-81CEDCD80230}"/>
            </a:ext>
          </a:extLst>
        </xdr:cNvPr>
        <xdr:cNvSpPr txBox="1"/>
      </xdr:nvSpPr>
      <xdr:spPr>
        <a:xfrm>
          <a:off x="6379309" y="43158289"/>
          <a:ext cx="1024768" cy="3114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425-1020-K</a:t>
          </a:r>
        </a:p>
      </xdr:txBody>
    </xdr:sp>
    <xdr:clientData/>
  </xdr:oneCellAnchor>
  <xdr:twoCellAnchor>
    <xdr:from>
      <xdr:col>2</xdr:col>
      <xdr:colOff>830385</xdr:colOff>
      <xdr:row>240</xdr:row>
      <xdr:rowOff>93473</xdr:rowOff>
    </xdr:from>
    <xdr:to>
      <xdr:col>7</xdr:col>
      <xdr:colOff>957384</xdr:colOff>
      <xdr:row>262</xdr:row>
      <xdr:rowOff>127000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AE7C0513-B7FC-5F4A-B1FA-7141A5A3F41D}"/>
            </a:ext>
          </a:extLst>
        </xdr:cNvPr>
        <xdr:cNvCxnSpPr/>
      </xdr:nvCxnSpPr>
      <xdr:spPr>
        <a:xfrm>
          <a:off x="2608385" y="40850704"/>
          <a:ext cx="3800230" cy="3687219"/>
        </a:xfrm>
        <a:prstGeom prst="straightConnector1">
          <a:avLst/>
        </a:prstGeom>
        <a:ln w="28575">
          <a:solidFill>
            <a:srgbClr val="00B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259861</xdr:colOff>
      <xdr:row>227</xdr:row>
      <xdr:rowOff>25400</xdr:rowOff>
    </xdr:from>
    <xdr:ext cx="5236308" cy="414215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DF2D3B7-C707-244D-A662-49F346C07E84}"/>
            </a:ext>
          </a:extLst>
        </xdr:cNvPr>
        <xdr:cNvSpPr txBox="1"/>
      </xdr:nvSpPr>
      <xdr:spPr>
        <a:xfrm>
          <a:off x="4362938" y="38623631"/>
          <a:ext cx="5236308" cy="41421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aseline="0"/>
            <a:t>7. AH trim update to FNR, same as neck and placket trim</a:t>
          </a:r>
        </a:p>
        <a:p>
          <a:endParaRPr lang="en-US" sz="1400"/>
        </a:p>
      </xdr:txBody>
    </xdr:sp>
    <xdr:clientData/>
  </xdr:oneCellAnchor>
  <xdr:twoCellAnchor>
    <xdr:from>
      <xdr:col>4</xdr:col>
      <xdr:colOff>240322</xdr:colOff>
      <xdr:row>229</xdr:row>
      <xdr:rowOff>78153</xdr:rowOff>
    </xdr:from>
    <xdr:to>
      <xdr:col>7</xdr:col>
      <xdr:colOff>29307</xdr:colOff>
      <xdr:row>233</xdr:row>
      <xdr:rowOff>92985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B5CCEF97-B482-1A40-B63B-991A9712D2DD}"/>
            </a:ext>
          </a:extLst>
        </xdr:cNvPr>
        <xdr:cNvCxnSpPr/>
      </xdr:nvCxnSpPr>
      <xdr:spPr>
        <a:xfrm flipV="1">
          <a:off x="3669322" y="39008538"/>
          <a:ext cx="1811216" cy="679139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426109</xdr:colOff>
      <xdr:row>83</xdr:row>
      <xdr:rowOff>158149</xdr:rowOff>
    </xdr:from>
    <xdr:to>
      <xdr:col>11</xdr:col>
      <xdr:colOff>374109</xdr:colOff>
      <xdr:row>109</xdr:row>
      <xdr:rowOff>114581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97F2BA32-84D3-45A1-94EB-38896D42DF51}"/>
            </a:ext>
          </a:extLst>
        </xdr:cNvPr>
        <xdr:cNvGrpSpPr/>
      </xdr:nvGrpSpPr>
      <xdr:grpSpPr>
        <a:xfrm>
          <a:off x="1302409" y="14661549"/>
          <a:ext cx="7631500" cy="4249032"/>
          <a:chOff x="1302409" y="14661549"/>
          <a:chExt cx="7631500" cy="4249032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1F090DBD-0DFC-9897-03B1-EAF970B9F3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>
            <a:off x="1302409" y="14661549"/>
            <a:ext cx="7631500" cy="4249032"/>
          </a:xfrm>
          <a:prstGeom prst="rect">
            <a:avLst/>
          </a:prstGeom>
        </xdr:spPr>
      </xdr:pic>
      <xdr:sp macro="" textlink="">
        <xdr:nvSpPr>
          <xdr:cNvPr id="47" name="Freeform 46">
            <a:extLst>
              <a:ext uri="{FF2B5EF4-FFF2-40B4-BE49-F238E27FC236}">
                <a16:creationId xmlns:a16="http://schemas.microsoft.com/office/drawing/2014/main" id="{4CE400FF-73AD-796B-30A7-E617AC4D4BB5}"/>
              </a:ext>
            </a:extLst>
          </xdr:cNvPr>
          <xdr:cNvSpPr/>
        </xdr:nvSpPr>
        <xdr:spPr>
          <a:xfrm>
            <a:off x="1722967" y="15055992"/>
            <a:ext cx="1820621" cy="2741826"/>
          </a:xfrm>
          <a:custGeom>
            <a:avLst/>
            <a:gdLst>
              <a:gd name="csX0" fmla="*/ 1801628 w 1801628"/>
              <a:gd name="csY0" fmla="*/ 0 h 2677829"/>
              <a:gd name="csX1" fmla="*/ 1506279 w 1801628"/>
              <a:gd name="csY1" fmla="*/ 364263 h 2677829"/>
              <a:gd name="csX2" fmla="*/ 994341 w 1801628"/>
              <a:gd name="csY2" fmla="*/ 1063256 h 2677829"/>
              <a:gd name="csX3" fmla="*/ 492248 w 1801628"/>
              <a:gd name="csY3" fmla="*/ 1762248 h 2677829"/>
              <a:gd name="csX4" fmla="*/ 0 w 1801628"/>
              <a:gd name="csY4" fmla="*/ 2677829 h 2677829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  <a:cxn ang="0">
                <a:pos x="csX4" y="csY4"/>
              </a:cxn>
            </a:cxnLst>
            <a:rect l="l" t="t" r="r" b="b"/>
            <a:pathLst>
              <a:path w="1801628" h="2677829">
                <a:moveTo>
                  <a:pt x="1801628" y="0"/>
                </a:moveTo>
                <a:cubicBezTo>
                  <a:pt x="1721227" y="93527"/>
                  <a:pt x="1640827" y="187054"/>
                  <a:pt x="1506279" y="364263"/>
                </a:cubicBezTo>
                <a:cubicBezTo>
                  <a:pt x="1371731" y="541472"/>
                  <a:pt x="1163346" y="830258"/>
                  <a:pt x="994341" y="1063256"/>
                </a:cubicBezTo>
                <a:cubicBezTo>
                  <a:pt x="825336" y="1296254"/>
                  <a:pt x="657971" y="1493153"/>
                  <a:pt x="492248" y="1762248"/>
                </a:cubicBezTo>
                <a:cubicBezTo>
                  <a:pt x="326524" y="2031344"/>
                  <a:pt x="163262" y="2354586"/>
                  <a:pt x="0" y="2677829"/>
                </a:cubicBezTo>
              </a:path>
            </a:pathLst>
          </a:cu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29882</xdr:colOff>
      <xdr:row>11</xdr:row>
      <xdr:rowOff>25726</xdr:rowOff>
    </xdr:from>
    <xdr:to>
      <xdr:col>4</xdr:col>
      <xdr:colOff>503318</xdr:colOff>
      <xdr:row>52</xdr:row>
      <xdr:rowOff>10784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0FC381F-3499-2EC6-C158-BE72C1FC28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-900440" y="4355446"/>
          <a:ext cx="6640622" cy="3022985"/>
        </a:xfrm>
        <a:prstGeom prst="rect">
          <a:avLst/>
        </a:prstGeom>
      </xdr:spPr>
    </xdr:pic>
    <xdr:clientData/>
  </xdr:twoCellAnchor>
  <xdr:twoCellAnchor editAs="oneCell">
    <xdr:from>
      <xdr:col>4</xdr:col>
      <xdr:colOff>463176</xdr:colOff>
      <xdr:row>11</xdr:row>
      <xdr:rowOff>25727</xdr:rowOff>
    </xdr:from>
    <xdr:to>
      <xdr:col>7</xdr:col>
      <xdr:colOff>597647</xdr:colOff>
      <xdr:row>52</xdr:row>
      <xdr:rowOff>25727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5D9D231-04A2-CBE0-B728-7D1643835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1633306" y="4804544"/>
          <a:ext cx="6655564" cy="2139734"/>
        </a:xfrm>
        <a:prstGeom prst="rect">
          <a:avLst/>
        </a:prstGeom>
      </xdr:spPr>
    </xdr:pic>
    <xdr:clientData/>
  </xdr:twoCellAnchor>
  <xdr:twoCellAnchor editAs="oneCell">
    <xdr:from>
      <xdr:col>7</xdr:col>
      <xdr:colOff>582705</xdr:colOff>
      <xdr:row>11</xdr:row>
      <xdr:rowOff>25727</xdr:rowOff>
    </xdr:from>
    <xdr:to>
      <xdr:col>11</xdr:col>
      <xdr:colOff>545040</xdr:colOff>
      <xdr:row>52</xdr:row>
      <xdr:rowOff>25728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95CD881-38DF-872A-BFA6-8966DA6F0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4216315" y="4346327"/>
          <a:ext cx="6655565" cy="3056170"/>
        </a:xfrm>
        <a:prstGeom prst="rect">
          <a:avLst/>
        </a:prstGeom>
      </xdr:spPr>
    </xdr:pic>
    <xdr:clientData/>
  </xdr:twoCellAnchor>
  <xdr:twoCellAnchor editAs="oneCell">
    <xdr:from>
      <xdr:col>2</xdr:col>
      <xdr:colOff>913257</xdr:colOff>
      <xdr:row>54</xdr:row>
      <xdr:rowOff>28542</xdr:rowOff>
    </xdr:from>
    <xdr:to>
      <xdr:col>7</xdr:col>
      <xdr:colOff>71347</xdr:colOff>
      <xdr:row>81</xdr:row>
      <xdr:rowOff>133509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2928DA5-F590-0A07-C1AD-3BF8DC051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1716953" y="10868891"/>
          <a:ext cx="4756877" cy="282539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858371</xdr:colOff>
      <xdr:row>11</xdr:row>
      <xdr:rowOff>34862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861F87C-C775-A146-9894-5410D0BCDE77}"/>
            </a:ext>
          </a:extLst>
        </xdr:cNvPr>
        <xdr:cNvSpPr txBox="1"/>
      </xdr:nvSpPr>
      <xdr:spPr>
        <a:xfrm>
          <a:off x="1783603" y="2129118"/>
          <a:ext cx="858371" cy="44574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FRONT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383409</xdr:colOff>
      <xdr:row>9</xdr:row>
      <xdr:rowOff>6018</xdr:rowOff>
    </xdr:from>
    <xdr:to>
      <xdr:col>6</xdr:col>
      <xdr:colOff>567871</xdr:colOff>
      <xdr:row>11</xdr:row>
      <xdr:rowOff>44594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10C00DB-8232-AE43-B36A-42A662C7B416}"/>
            </a:ext>
          </a:extLst>
        </xdr:cNvPr>
        <xdr:cNvSpPr txBox="1"/>
      </xdr:nvSpPr>
      <xdr:spPr>
        <a:xfrm>
          <a:off x="4480183" y="2149996"/>
          <a:ext cx="853602" cy="44825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SIDE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603024</xdr:colOff>
      <xdr:row>9</xdr:row>
      <xdr:rowOff>1492</xdr:rowOff>
    </xdr:from>
    <xdr:to>
      <xdr:col>10</xdr:col>
      <xdr:colOff>119093</xdr:colOff>
      <xdr:row>11</xdr:row>
      <xdr:rowOff>34611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241C474-A6B7-8444-9B9F-4C3541CCC936}"/>
            </a:ext>
          </a:extLst>
        </xdr:cNvPr>
        <xdr:cNvSpPr txBox="1"/>
      </xdr:nvSpPr>
      <xdr:spPr>
        <a:xfrm>
          <a:off x="7149127" y="2130610"/>
          <a:ext cx="860775" cy="4440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BACK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416363</xdr:colOff>
      <xdr:row>68</xdr:row>
      <xdr:rowOff>168069</xdr:rowOff>
    </xdr:from>
    <xdr:to>
      <xdr:col>10</xdr:col>
      <xdr:colOff>168089</xdr:colOff>
      <xdr:row>72</xdr:row>
      <xdr:rowOff>168088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D50EC38-F6F2-3D41-8111-E980055740D3}"/>
            </a:ext>
          </a:extLst>
        </xdr:cNvPr>
        <xdr:cNvSpPr txBox="1"/>
      </xdr:nvSpPr>
      <xdr:spPr>
        <a:xfrm>
          <a:off x="5197539" y="12289098"/>
          <a:ext cx="2861359" cy="7097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3)front armhole is cutting in on body, scoop out front armhole 1/4" at pin position, reduce across front width slightly along with it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5</xdr:col>
      <xdr:colOff>67733</xdr:colOff>
      <xdr:row>71</xdr:row>
      <xdr:rowOff>114176</xdr:rowOff>
    </xdr:from>
    <xdr:to>
      <xdr:col>5</xdr:col>
      <xdr:colOff>275989</xdr:colOff>
      <xdr:row>71</xdr:row>
      <xdr:rowOff>139896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46362ACA-2AFB-CA42-8E74-1EAD6A8EDD58}"/>
            </a:ext>
          </a:extLst>
        </xdr:cNvPr>
        <xdr:cNvCxnSpPr/>
      </xdr:nvCxnSpPr>
      <xdr:spPr>
        <a:xfrm>
          <a:off x="4176557" y="12776823"/>
          <a:ext cx="208256" cy="25720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539085</xdr:colOff>
      <xdr:row>71</xdr:row>
      <xdr:rowOff>43717</xdr:rowOff>
    </xdr:from>
    <xdr:to>
      <xdr:col>6</xdr:col>
      <xdr:colOff>364733</xdr:colOff>
      <xdr:row>72</xdr:row>
      <xdr:rowOff>140667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4289B0D-BD76-6643-8403-FC78ED379ED6}"/>
            </a:ext>
          </a:extLst>
        </xdr:cNvPr>
        <xdr:cNvSpPr txBox="1"/>
      </xdr:nvSpPr>
      <xdr:spPr>
        <a:xfrm>
          <a:off x="4647909" y="12706364"/>
          <a:ext cx="498000" cy="26503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-1/4"</a:t>
          </a:r>
        </a:p>
      </xdr:txBody>
    </xdr:sp>
    <xdr:clientData/>
  </xdr:twoCellAnchor>
  <xdr:twoCellAnchor>
    <xdr:from>
      <xdr:col>5</xdr:col>
      <xdr:colOff>259056</xdr:colOff>
      <xdr:row>71</xdr:row>
      <xdr:rowOff>139896</xdr:rowOff>
    </xdr:from>
    <xdr:to>
      <xdr:col>5</xdr:col>
      <xdr:colOff>499534</xdr:colOff>
      <xdr:row>72</xdr:row>
      <xdr:rowOff>4110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77BEFFB1-501A-E54F-85E1-AC4341DA282E}"/>
            </a:ext>
          </a:extLst>
        </xdr:cNvPr>
        <xdr:cNvCxnSpPr/>
      </xdr:nvCxnSpPr>
      <xdr:spPr>
        <a:xfrm flipH="1" flipV="1">
          <a:off x="4367880" y="12802543"/>
          <a:ext cx="240478" cy="32302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389466</xdr:colOff>
      <xdr:row>76</xdr:row>
      <xdr:rowOff>118533</xdr:rowOff>
    </xdr:from>
    <xdr:to>
      <xdr:col>4</xdr:col>
      <xdr:colOff>546922</xdr:colOff>
      <xdr:row>77</xdr:row>
      <xdr:rowOff>26965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DD2B8D6A-9EC8-BC4E-AB3F-85061F969445}"/>
            </a:ext>
          </a:extLst>
        </xdr:cNvPr>
        <xdr:cNvCxnSpPr/>
      </xdr:nvCxnSpPr>
      <xdr:spPr>
        <a:xfrm>
          <a:off x="3826933" y="13716000"/>
          <a:ext cx="157456" cy="77765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529989</xdr:colOff>
      <xdr:row>77</xdr:row>
      <xdr:rowOff>26965</xdr:rowOff>
    </xdr:from>
    <xdr:to>
      <xdr:col>5</xdr:col>
      <xdr:colOff>33867</xdr:colOff>
      <xdr:row>77</xdr:row>
      <xdr:rowOff>152400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D2D7C203-6100-FC4F-A65B-1CCD5F086304}"/>
            </a:ext>
          </a:extLst>
        </xdr:cNvPr>
        <xdr:cNvCxnSpPr/>
      </xdr:nvCxnSpPr>
      <xdr:spPr>
        <a:xfrm flipH="1" flipV="1">
          <a:off x="3967456" y="13793765"/>
          <a:ext cx="181211" cy="125435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651933</xdr:colOff>
      <xdr:row>65</xdr:row>
      <xdr:rowOff>43899</xdr:rowOff>
    </xdr:from>
    <xdr:to>
      <xdr:col>5</xdr:col>
      <xdr:colOff>174390</xdr:colOff>
      <xdr:row>65</xdr:row>
      <xdr:rowOff>67734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40C0A1ED-F6B1-CC45-9AEF-C1CB692DE72B}"/>
            </a:ext>
          </a:extLst>
        </xdr:cNvPr>
        <xdr:cNvCxnSpPr/>
      </xdr:nvCxnSpPr>
      <xdr:spPr>
        <a:xfrm flipV="1">
          <a:off x="4089400" y="11744832"/>
          <a:ext cx="199790" cy="23835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165923</xdr:colOff>
      <xdr:row>65</xdr:row>
      <xdr:rowOff>16934</xdr:rowOff>
    </xdr:from>
    <xdr:to>
      <xdr:col>5</xdr:col>
      <xdr:colOff>372533</xdr:colOff>
      <xdr:row>65</xdr:row>
      <xdr:rowOff>43899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5C2050C1-6BBD-A142-980A-DD902D66DA13}"/>
            </a:ext>
          </a:extLst>
        </xdr:cNvPr>
        <xdr:cNvCxnSpPr/>
      </xdr:nvCxnSpPr>
      <xdr:spPr>
        <a:xfrm flipH="1">
          <a:off x="4280723" y="11717867"/>
          <a:ext cx="206610" cy="26965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445952</xdr:colOff>
      <xdr:row>64</xdr:row>
      <xdr:rowOff>5741</xdr:rowOff>
    </xdr:from>
    <xdr:to>
      <xdr:col>6</xdr:col>
      <xdr:colOff>186267</xdr:colOff>
      <xdr:row>65</xdr:row>
      <xdr:rowOff>103936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CFD907B-3E09-BF4E-AA1C-4A0E739C3589}"/>
            </a:ext>
          </a:extLst>
        </xdr:cNvPr>
        <xdr:cNvSpPr txBox="1"/>
      </xdr:nvSpPr>
      <xdr:spPr>
        <a:xfrm>
          <a:off x="4560752" y="11537341"/>
          <a:ext cx="417648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-0"</a:t>
          </a:r>
        </a:p>
      </xdr:txBody>
    </xdr:sp>
    <xdr:clientData/>
  </xdr:twoCellAnchor>
  <xdr:twoCellAnchor>
    <xdr:from>
      <xdr:col>5</xdr:col>
      <xdr:colOff>73419</xdr:colOff>
      <xdr:row>77</xdr:row>
      <xdr:rowOff>141208</xdr:rowOff>
    </xdr:from>
    <xdr:to>
      <xdr:col>5</xdr:col>
      <xdr:colOff>491067</xdr:colOff>
      <xdr:row>79</xdr:row>
      <xdr:rowOff>70069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0276873-EFE5-F349-9F7E-1C4467B7146A}"/>
            </a:ext>
          </a:extLst>
        </xdr:cNvPr>
        <xdr:cNvSpPr txBox="1"/>
      </xdr:nvSpPr>
      <xdr:spPr>
        <a:xfrm>
          <a:off x="4188219" y="13908008"/>
          <a:ext cx="417648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-0"</a:t>
          </a:r>
        </a:p>
      </xdr:txBody>
    </xdr:sp>
    <xdr:clientData/>
  </xdr:twoCellAnchor>
  <xdr:twoCellAnchor>
    <xdr:from>
      <xdr:col>3</xdr:col>
      <xdr:colOff>72517</xdr:colOff>
      <xdr:row>88</xdr:row>
      <xdr:rowOff>98449</xdr:rowOff>
    </xdr:from>
    <xdr:to>
      <xdr:col>3</xdr:col>
      <xdr:colOff>226435</xdr:colOff>
      <xdr:row>89</xdr:row>
      <xdr:rowOff>98449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2DEDB7AC-0EC7-F641-B22B-6D4A7D17F50D}"/>
            </a:ext>
          </a:extLst>
        </xdr:cNvPr>
        <xdr:cNvCxnSpPr/>
      </xdr:nvCxnSpPr>
      <xdr:spPr>
        <a:xfrm>
          <a:off x="3026005" y="15614108"/>
          <a:ext cx="153918" cy="167364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773459</xdr:colOff>
      <xdr:row>86</xdr:row>
      <xdr:rowOff>87455</xdr:rowOff>
    </xdr:from>
    <xdr:to>
      <xdr:col>3</xdr:col>
      <xdr:colOff>104890</xdr:colOff>
      <xdr:row>88</xdr:row>
      <xdr:rowOff>20254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655DA57-BA39-8B46-9EF7-687526E8E82B}"/>
            </a:ext>
          </a:extLst>
        </xdr:cNvPr>
        <xdr:cNvSpPr txBox="1"/>
      </xdr:nvSpPr>
      <xdr:spPr>
        <a:xfrm>
          <a:off x="2555397" y="15268385"/>
          <a:ext cx="50298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-1/2"</a:t>
          </a:r>
        </a:p>
      </xdr:txBody>
    </xdr:sp>
    <xdr:clientData/>
  </xdr:twoCellAnchor>
  <xdr:twoCellAnchor>
    <xdr:from>
      <xdr:col>1</xdr:col>
      <xdr:colOff>639922</xdr:colOff>
      <xdr:row>101</xdr:row>
      <xdr:rowOff>147675</xdr:rowOff>
    </xdr:from>
    <xdr:to>
      <xdr:col>1</xdr:col>
      <xdr:colOff>851392</xdr:colOff>
      <xdr:row>102</xdr:row>
      <xdr:rowOff>93329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5FED04DF-118F-DF42-8C49-12AE4978DED1}"/>
            </a:ext>
          </a:extLst>
        </xdr:cNvPr>
        <xdr:cNvCxnSpPr/>
      </xdr:nvCxnSpPr>
      <xdr:spPr>
        <a:xfrm>
          <a:off x="1516124" y="17839070"/>
          <a:ext cx="211470" cy="11301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148107</xdr:colOff>
      <xdr:row>103</xdr:row>
      <xdr:rowOff>33111</xdr:rowOff>
    </xdr:from>
    <xdr:to>
      <xdr:col>1</xdr:col>
      <xdr:colOff>767907</xdr:colOff>
      <xdr:row>104</xdr:row>
      <xdr:rowOff>133275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6D930E62-2C1B-BB41-BA7E-B7880A69A590}"/>
            </a:ext>
          </a:extLst>
        </xdr:cNvPr>
        <xdr:cNvSpPr txBox="1"/>
      </xdr:nvSpPr>
      <xdr:spPr>
        <a:xfrm>
          <a:off x="1024309" y="18059235"/>
          <a:ext cx="619800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est.</a:t>
          </a:r>
          <a:r>
            <a:rPr lang="en-US" sz="1100" b="0" i="0" baseline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 </a:t>
          </a: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-1"</a:t>
          </a:r>
        </a:p>
      </xdr:txBody>
    </xdr:sp>
    <xdr:clientData/>
  </xdr:twoCellAnchor>
  <xdr:twoCellAnchor>
    <xdr:from>
      <xdr:col>3</xdr:col>
      <xdr:colOff>187487</xdr:colOff>
      <xdr:row>83</xdr:row>
      <xdr:rowOff>151251</xdr:rowOff>
    </xdr:from>
    <xdr:to>
      <xdr:col>4</xdr:col>
      <xdr:colOff>147675</xdr:colOff>
      <xdr:row>85</xdr:row>
      <xdr:rowOff>84050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19BFCB6-57B8-0245-8351-4D97D222CA79}"/>
            </a:ext>
          </a:extLst>
        </xdr:cNvPr>
        <xdr:cNvSpPr txBox="1"/>
      </xdr:nvSpPr>
      <xdr:spPr>
        <a:xfrm>
          <a:off x="3140975" y="14830088"/>
          <a:ext cx="44259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-0"</a:t>
          </a:r>
        </a:p>
      </xdr:txBody>
    </xdr:sp>
    <xdr:clientData/>
  </xdr:twoCellAnchor>
  <xdr:twoCellAnchor>
    <xdr:from>
      <xdr:col>4</xdr:col>
      <xdr:colOff>90271</xdr:colOff>
      <xdr:row>97</xdr:row>
      <xdr:rowOff>126889</xdr:rowOff>
    </xdr:from>
    <xdr:to>
      <xdr:col>8</xdr:col>
      <xdr:colOff>193333</xdr:colOff>
      <xdr:row>102</xdr:row>
      <xdr:rowOff>17249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40FF47D0-AAB3-C047-A75B-CD7EA698C999}"/>
            </a:ext>
          </a:extLst>
        </xdr:cNvPr>
        <xdr:cNvSpPr txBox="1"/>
      </xdr:nvSpPr>
      <xdr:spPr>
        <a:xfrm>
          <a:off x="3524351" y="16728329"/>
          <a:ext cx="3212022" cy="70316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1)shave off hip width at tier join 1/2" each side to remove the bump/excess at hip, reduce fins along with it all the way down to sweep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4</xdr:col>
      <xdr:colOff>279709</xdr:colOff>
      <xdr:row>78</xdr:row>
      <xdr:rowOff>32486</xdr:rowOff>
    </xdr:from>
    <xdr:to>
      <xdr:col>4</xdr:col>
      <xdr:colOff>319314</xdr:colOff>
      <xdr:row>79</xdr:row>
      <xdr:rowOff>58057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13B8BF33-C9C1-1A4E-BB16-0718E51CC9C7}"/>
            </a:ext>
          </a:extLst>
        </xdr:cNvPr>
        <xdr:cNvCxnSpPr/>
      </xdr:nvCxnSpPr>
      <xdr:spPr>
        <a:xfrm>
          <a:off x="3712338" y="13784772"/>
          <a:ext cx="39605" cy="192485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78</xdr:row>
      <xdr:rowOff>137885</xdr:rowOff>
    </xdr:from>
    <xdr:to>
      <xdr:col>4</xdr:col>
      <xdr:colOff>166733</xdr:colOff>
      <xdr:row>80</xdr:row>
      <xdr:rowOff>67921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C7069FA-31BA-9845-9125-B2D8E8CF32D3}"/>
            </a:ext>
          </a:extLst>
        </xdr:cNvPr>
        <xdr:cNvSpPr txBox="1"/>
      </xdr:nvSpPr>
      <xdr:spPr>
        <a:xfrm>
          <a:off x="3098800" y="13890171"/>
          <a:ext cx="500562" cy="263864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3/8"</a:t>
          </a:r>
        </a:p>
      </xdr:txBody>
    </xdr:sp>
    <xdr:clientData/>
  </xdr:twoCellAnchor>
  <xdr:twoCellAnchor>
    <xdr:from>
      <xdr:col>1</xdr:col>
      <xdr:colOff>674915</xdr:colOff>
      <xdr:row>76</xdr:row>
      <xdr:rowOff>101601</xdr:rowOff>
    </xdr:from>
    <xdr:to>
      <xdr:col>3</xdr:col>
      <xdr:colOff>254000</xdr:colOff>
      <xdr:row>78</xdr:row>
      <xdr:rowOff>94343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B145B65-27EF-EC41-867B-C4594961E128}"/>
            </a:ext>
          </a:extLst>
        </xdr:cNvPr>
        <xdr:cNvSpPr txBox="1"/>
      </xdr:nvSpPr>
      <xdr:spPr>
        <a:xfrm>
          <a:off x="1553029" y="13520058"/>
          <a:ext cx="1647371" cy="32657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2)lower underarm 3/8"</a:t>
          </a:r>
          <a:r>
            <a:rPr lang="en-US">
              <a:effectLst/>
            </a:rPr>
            <a:t> </a:t>
          </a:r>
        </a:p>
      </xdr:txBody>
    </xdr:sp>
    <xdr:clientData/>
  </xdr:twoCellAnchor>
  <xdr:twoCellAnchor editAs="oneCell">
    <xdr:from>
      <xdr:col>2</xdr:col>
      <xdr:colOff>529165</xdr:colOff>
      <xdr:row>114</xdr:row>
      <xdr:rowOff>35280</xdr:rowOff>
    </xdr:from>
    <xdr:to>
      <xdr:col>8</xdr:col>
      <xdr:colOff>176387</xdr:colOff>
      <xdr:row>130</xdr:row>
      <xdr:rowOff>47616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875A86D-E50C-8245-8B68-7924DF82D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3155601" y="19034121"/>
          <a:ext cx="2693448" cy="4400903"/>
        </a:xfrm>
        <a:prstGeom prst="rect">
          <a:avLst/>
        </a:prstGeom>
      </xdr:spPr>
    </xdr:pic>
    <xdr:clientData/>
  </xdr:twoCellAnchor>
  <xdr:twoCellAnchor>
    <xdr:from>
      <xdr:col>3</xdr:col>
      <xdr:colOff>335139</xdr:colOff>
      <xdr:row>112</xdr:row>
      <xdr:rowOff>8781</xdr:rowOff>
    </xdr:from>
    <xdr:to>
      <xdr:col>7</xdr:col>
      <xdr:colOff>361597</xdr:colOff>
      <xdr:row>115</xdr:row>
      <xdr:rowOff>97014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5E91B8E6-E823-5749-A3F3-7BBE755AE439}"/>
            </a:ext>
          </a:extLst>
        </xdr:cNvPr>
        <xdr:cNvSpPr txBox="1"/>
      </xdr:nvSpPr>
      <xdr:spPr>
        <a:xfrm>
          <a:off x="3272014" y="19526212"/>
          <a:ext cx="2522361" cy="59094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4)neck trim is flipping out at CF edge, please press it flat before shipping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3</xdr:col>
      <xdr:colOff>478092</xdr:colOff>
      <xdr:row>116</xdr:row>
      <xdr:rowOff>158750</xdr:rowOff>
    </xdr:from>
    <xdr:to>
      <xdr:col>5</xdr:col>
      <xdr:colOff>105834</xdr:colOff>
      <xdr:row>122</xdr:row>
      <xdr:rowOff>88194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6F611DC0-C087-D445-85DB-B796B7B3D006}"/>
            </a:ext>
          </a:extLst>
        </xdr:cNvPr>
        <xdr:cNvSpPr/>
      </xdr:nvSpPr>
      <xdr:spPr>
        <a:xfrm>
          <a:off x="3414967" y="20346458"/>
          <a:ext cx="783089" cy="934861"/>
        </a:xfrm>
        <a:prstGeom prst="ellipse">
          <a:avLst/>
        </a:prstGeom>
        <a:noFill/>
        <a:ln w="254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302675</xdr:colOff>
      <xdr:row>57</xdr:row>
      <xdr:rowOff>157768</xdr:rowOff>
    </xdr:from>
    <xdr:to>
      <xdr:col>6</xdr:col>
      <xdr:colOff>237296</xdr:colOff>
      <xdr:row>81</xdr:row>
      <xdr:rowOff>151428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15AF76ED-4F04-2E33-94EA-2D7A062422B6}"/>
            </a:ext>
          </a:extLst>
        </xdr:cNvPr>
        <xdr:cNvGrpSpPr/>
      </xdr:nvGrpSpPr>
      <xdr:grpSpPr>
        <a:xfrm>
          <a:off x="1176435" y="10155208"/>
          <a:ext cx="3836061" cy="4138940"/>
          <a:chOff x="1180130" y="10156132"/>
          <a:chExt cx="3825439" cy="4150023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A0BA1FAD-ADB5-AD29-AC6C-EAE42B103E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>
          <a:xfrm rot="5400000">
            <a:off x="1017838" y="10318424"/>
            <a:ext cx="4150023" cy="3825439"/>
          </a:xfrm>
          <a:prstGeom prst="rect">
            <a:avLst/>
          </a:prstGeom>
        </xdr:spPr>
      </xdr:pic>
      <xdr:sp macro="" textlink="">
        <xdr:nvSpPr>
          <xdr:cNvPr id="34" name="Freeform 33">
            <a:extLst>
              <a:ext uri="{FF2B5EF4-FFF2-40B4-BE49-F238E27FC236}">
                <a16:creationId xmlns:a16="http://schemas.microsoft.com/office/drawing/2014/main" id="{60405500-66B1-298D-A929-34D2142D53B2}"/>
              </a:ext>
            </a:extLst>
          </xdr:cNvPr>
          <xdr:cNvSpPr/>
        </xdr:nvSpPr>
        <xdr:spPr>
          <a:xfrm>
            <a:off x="1745157" y="10692240"/>
            <a:ext cx="151165" cy="764867"/>
          </a:xfrm>
          <a:custGeom>
            <a:avLst/>
            <a:gdLst>
              <a:gd name="csX0" fmla="*/ 205946 w 205946"/>
              <a:gd name="csY0" fmla="*/ 0 h 1049343"/>
              <a:gd name="csX1" fmla="*/ 132394 w 205946"/>
              <a:gd name="csY1" fmla="*/ 357953 h 1049343"/>
              <a:gd name="csX2" fmla="*/ 58842 w 205946"/>
              <a:gd name="csY2" fmla="*/ 730618 h 1049343"/>
              <a:gd name="csX3" fmla="*/ 0 w 205946"/>
              <a:gd name="csY3" fmla="*/ 1049343 h 1049343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  <a:cxn ang="0">
                <a:pos x="csX3" y="csY3"/>
              </a:cxn>
            </a:cxnLst>
            <a:rect l="l" t="t" r="r" b="b"/>
            <a:pathLst>
              <a:path w="205946" h="1049343">
                <a:moveTo>
                  <a:pt x="205946" y="0"/>
                </a:moveTo>
                <a:lnTo>
                  <a:pt x="132394" y="357953"/>
                </a:lnTo>
                <a:lnTo>
                  <a:pt x="58842" y="730618"/>
                </a:lnTo>
                <a:lnTo>
                  <a:pt x="0" y="1049343"/>
                </a:lnTo>
              </a:path>
            </a:pathLst>
          </a:cu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C72A2343-1170-264E-B7FB-BF4E6D5A6EF2}"/>
              </a:ext>
            </a:extLst>
          </xdr:cNvPr>
          <xdr:cNvCxnSpPr>
            <a:stCxn id="34" idx="3"/>
          </xdr:cNvCxnSpPr>
        </xdr:nvCxnSpPr>
        <xdr:spPr>
          <a:xfrm flipH="1">
            <a:off x="1559832" y="11457107"/>
            <a:ext cx="185325" cy="2000743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Freeform 47">
            <a:extLst>
              <a:ext uri="{FF2B5EF4-FFF2-40B4-BE49-F238E27FC236}">
                <a16:creationId xmlns:a16="http://schemas.microsoft.com/office/drawing/2014/main" id="{BF929CD6-0488-0D8F-E428-7EA097FB7D25}"/>
              </a:ext>
            </a:extLst>
          </xdr:cNvPr>
          <xdr:cNvSpPr/>
        </xdr:nvSpPr>
        <xdr:spPr>
          <a:xfrm>
            <a:off x="4008120" y="10615353"/>
            <a:ext cx="242916" cy="803102"/>
          </a:xfrm>
          <a:custGeom>
            <a:avLst/>
            <a:gdLst>
              <a:gd name="csX0" fmla="*/ 0 w 245533"/>
              <a:gd name="csY0" fmla="*/ 0 h 863600"/>
              <a:gd name="csX1" fmla="*/ 110066 w 245533"/>
              <a:gd name="csY1" fmla="*/ 364067 h 863600"/>
              <a:gd name="csX2" fmla="*/ 245533 w 245533"/>
              <a:gd name="csY2" fmla="*/ 863600 h 863600"/>
            </a:gdLst>
            <a:ahLst/>
            <a:cxnLst>
              <a:cxn ang="0">
                <a:pos x="csX0" y="csY0"/>
              </a:cxn>
              <a:cxn ang="0">
                <a:pos x="csX1" y="csY1"/>
              </a:cxn>
              <a:cxn ang="0">
                <a:pos x="csX2" y="csY2"/>
              </a:cxn>
            </a:cxnLst>
            <a:rect l="l" t="t" r="r" b="b"/>
            <a:pathLst>
              <a:path w="245533" h="863600">
                <a:moveTo>
                  <a:pt x="0" y="0"/>
                </a:moveTo>
                <a:cubicBezTo>
                  <a:pt x="34572" y="110067"/>
                  <a:pt x="69144" y="220134"/>
                  <a:pt x="110066" y="364067"/>
                </a:cubicBezTo>
                <a:cubicBezTo>
                  <a:pt x="150988" y="508000"/>
                  <a:pt x="198260" y="685800"/>
                  <a:pt x="245533" y="863600"/>
                </a:cubicBezTo>
              </a:path>
            </a:pathLst>
          </a:cu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9" name="Straight Connector 48">
            <a:extLst>
              <a:ext uri="{FF2B5EF4-FFF2-40B4-BE49-F238E27FC236}">
                <a16:creationId xmlns:a16="http://schemas.microsoft.com/office/drawing/2014/main" id="{350C4EA7-E905-0843-86BA-23FF06C34A34}"/>
              </a:ext>
            </a:extLst>
          </xdr:cNvPr>
          <xdr:cNvCxnSpPr>
            <a:stCxn id="48" idx="2"/>
          </xdr:cNvCxnSpPr>
        </xdr:nvCxnSpPr>
        <xdr:spPr>
          <a:xfrm>
            <a:off x="4251036" y="11418455"/>
            <a:ext cx="372533" cy="1911927"/>
          </a:xfrm>
          <a:prstGeom prst="line">
            <a:avLst/>
          </a:prstGeom>
          <a:ln w="222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453959</xdr:colOff>
      <xdr:row>11</xdr:row>
      <xdr:rowOff>48613</xdr:rowOff>
    </xdr:from>
    <xdr:to>
      <xdr:col>4</xdr:col>
      <xdr:colOff>648196</xdr:colOff>
      <xdr:row>53</xdr:row>
      <xdr:rowOff>157370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CFA3829-B802-F1A3-927B-1379A577F3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-838581" y="4723864"/>
          <a:ext cx="7087822" cy="2746106"/>
        </a:xfrm>
        <a:prstGeom prst="rect">
          <a:avLst/>
        </a:prstGeom>
      </xdr:spPr>
    </xdr:pic>
    <xdr:clientData/>
  </xdr:twoCellAnchor>
  <xdr:twoCellAnchor editAs="oneCell">
    <xdr:from>
      <xdr:col>4</xdr:col>
      <xdr:colOff>603370</xdr:colOff>
      <xdr:row>11</xdr:row>
      <xdr:rowOff>50968</xdr:rowOff>
    </xdr:from>
    <xdr:to>
      <xdr:col>7</xdr:col>
      <xdr:colOff>532814</xdr:colOff>
      <xdr:row>53</xdr:row>
      <xdr:rowOff>157369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C703B31-F895-DF97-8A50-9AC746516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1470359" y="5118559"/>
          <a:ext cx="7085466" cy="1959070"/>
        </a:xfrm>
        <a:prstGeom prst="rect">
          <a:avLst/>
        </a:prstGeom>
      </xdr:spPr>
    </xdr:pic>
    <xdr:clientData/>
  </xdr:twoCellAnchor>
  <xdr:twoCellAnchor editAs="oneCell">
    <xdr:from>
      <xdr:col>7</xdr:col>
      <xdr:colOff>498783</xdr:colOff>
      <xdr:row>11</xdr:row>
      <xdr:rowOff>50968</xdr:rowOff>
    </xdr:from>
    <xdr:to>
      <xdr:col>10</xdr:col>
      <xdr:colOff>666433</xdr:colOff>
      <xdr:row>53</xdr:row>
      <xdr:rowOff>157369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8882E3B-2441-2E7F-D8B4-213097879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3722212" y="4791745"/>
          <a:ext cx="7085466" cy="2612697"/>
        </a:xfrm>
        <a:prstGeom prst="rect">
          <a:avLst/>
        </a:prstGeom>
      </xdr:spPr>
    </xdr:pic>
    <xdr:clientData/>
  </xdr:twoCellAnchor>
  <xdr:twoCellAnchor editAs="oneCell">
    <xdr:from>
      <xdr:col>7</xdr:col>
      <xdr:colOff>3041</xdr:colOff>
      <xdr:row>84</xdr:row>
      <xdr:rowOff>21715</xdr:rowOff>
    </xdr:from>
    <xdr:to>
      <xdr:col>11</xdr:col>
      <xdr:colOff>101684</xdr:colOff>
      <xdr:row>112</xdr:row>
      <xdr:rowOff>141114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4A58A2C-0896-1D1F-2F63-2AB3EF84D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4653564" y="16004459"/>
          <a:ext cx="4860732" cy="3222843"/>
        </a:xfrm>
        <a:prstGeom prst="rect">
          <a:avLst/>
        </a:prstGeom>
      </xdr:spPr>
    </xdr:pic>
    <xdr:clientData/>
  </xdr:twoCellAnchor>
  <xdr:twoCellAnchor>
    <xdr:from>
      <xdr:col>2</xdr:col>
      <xdr:colOff>474766</xdr:colOff>
      <xdr:row>9</xdr:row>
      <xdr:rowOff>0</xdr:rowOff>
    </xdr:from>
    <xdr:to>
      <xdr:col>3</xdr:col>
      <xdr:colOff>169960</xdr:colOff>
      <xdr:row>11</xdr:row>
      <xdr:rowOff>42192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B3F969E-0633-CA48-A94F-5A957F9C7046}"/>
            </a:ext>
          </a:extLst>
        </xdr:cNvPr>
        <xdr:cNvSpPr txBox="1"/>
      </xdr:nvSpPr>
      <xdr:spPr>
        <a:xfrm>
          <a:off x="2255140" y="2100841"/>
          <a:ext cx="858371" cy="44574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FRONT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494334</xdr:colOff>
      <xdr:row>9</xdr:row>
      <xdr:rowOff>5415</xdr:rowOff>
    </xdr:from>
    <xdr:to>
      <xdr:col>6</xdr:col>
      <xdr:colOff>674606</xdr:colOff>
      <xdr:row>11</xdr:row>
      <xdr:rowOff>47607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8023C6F-C1D1-2341-8892-98D44FF1F74F}"/>
            </a:ext>
          </a:extLst>
        </xdr:cNvPr>
        <xdr:cNvSpPr txBox="1"/>
      </xdr:nvSpPr>
      <xdr:spPr>
        <a:xfrm>
          <a:off x="4601063" y="2106256"/>
          <a:ext cx="856814" cy="44574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SIDE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274790</xdr:colOff>
      <xdr:row>8</xdr:row>
      <xdr:rowOff>212607</xdr:rowOff>
    </xdr:from>
    <xdr:to>
      <xdr:col>9</xdr:col>
      <xdr:colOff>459023</xdr:colOff>
      <xdr:row>11</xdr:row>
      <xdr:rowOff>39411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1272081-5DC8-5846-89CF-9B9A12B51887}"/>
            </a:ext>
          </a:extLst>
        </xdr:cNvPr>
        <xdr:cNvSpPr txBox="1"/>
      </xdr:nvSpPr>
      <xdr:spPr>
        <a:xfrm>
          <a:off x="6826566" y="2099803"/>
          <a:ext cx="860775" cy="4440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BACK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604786</xdr:colOff>
      <xdr:row>58</xdr:row>
      <xdr:rowOff>10164</xdr:rowOff>
    </xdr:from>
    <xdr:to>
      <xdr:col>11</xdr:col>
      <xdr:colOff>555756</xdr:colOff>
      <xdr:row>81</xdr:row>
      <xdr:rowOff>138080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70DFEEB-19E5-344E-AD2A-8151335F3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4000" contrast="-1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5525193" y="10695517"/>
          <a:ext cx="4110636" cy="3059930"/>
        </a:xfrm>
        <a:prstGeom prst="rect">
          <a:avLst/>
        </a:prstGeom>
      </xdr:spPr>
    </xdr:pic>
    <xdr:clientData/>
  </xdr:twoCellAnchor>
  <xdr:twoCellAnchor>
    <xdr:from>
      <xdr:col>1</xdr:col>
      <xdr:colOff>702050</xdr:colOff>
      <xdr:row>65</xdr:row>
      <xdr:rowOff>110435</xdr:rowOff>
    </xdr:from>
    <xdr:to>
      <xdr:col>1</xdr:col>
      <xdr:colOff>851926</xdr:colOff>
      <xdr:row>65</xdr:row>
      <xdr:rowOff>138031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A0DA6C0D-20A8-AF46-9081-A258F287528D}"/>
            </a:ext>
          </a:extLst>
        </xdr:cNvPr>
        <xdr:cNvCxnSpPr/>
      </xdr:nvCxnSpPr>
      <xdr:spPr>
        <a:xfrm>
          <a:off x="1577640" y="11587764"/>
          <a:ext cx="149876" cy="27596"/>
        </a:xfrm>
        <a:prstGeom prst="straightConnector1">
          <a:avLst/>
        </a:prstGeom>
        <a:ln w="2222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93973</xdr:colOff>
      <xdr:row>64</xdr:row>
      <xdr:rowOff>48074</xdr:rowOff>
    </xdr:from>
    <xdr:to>
      <xdr:col>1</xdr:col>
      <xdr:colOff>596954</xdr:colOff>
      <xdr:row>65</xdr:row>
      <xdr:rowOff>149950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B830F4F-9CF0-974D-BD2C-4367EEDCEBDB}"/>
            </a:ext>
          </a:extLst>
        </xdr:cNvPr>
        <xdr:cNvSpPr txBox="1"/>
      </xdr:nvSpPr>
      <xdr:spPr>
        <a:xfrm>
          <a:off x="969563" y="11359751"/>
          <a:ext cx="50298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-1/2"</a:t>
          </a:r>
        </a:p>
      </xdr:txBody>
    </xdr:sp>
    <xdr:clientData/>
  </xdr:twoCellAnchor>
  <xdr:twoCellAnchor>
    <xdr:from>
      <xdr:col>5</xdr:col>
      <xdr:colOff>132942</xdr:colOff>
      <xdr:row>65</xdr:row>
      <xdr:rowOff>110067</xdr:rowOff>
    </xdr:from>
    <xdr:to>
      <xdr:col>5</xdr:col>
      <xdr:colOff>330200</xdr:colOff>
      <xdr:row>65</xdr:row>
      <xdr:rowOff>129197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F38D1C29-0775-AB43-8528-FAA1D60467DE}"/>
            </a:ext>
          </a:extLst>
        </xdr:cNvPr>
        <xdr:cNvCxnSpPr/>
      </xdr:nvCxnSpPr>
      <xdr:spPr>
        <a:xfrm flipH="1">
          <a:off x="4247742" y="11811000"/>
          <a:ext cx="197258" cy="19130"/>
        </a:xfrm>
        <a:prstGeom prst="straightConnector1">
          <a:avLst/>
        </a:prstGeom>
        <a:ln w="2222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402297</xdr:colOff>
      <xdr:row>63</xdr:row>
      <xdr:rowOff>116017</xdr:rowOff>
    </xdr:from>
    <xdr:to>
      <xdr:col>6</xdr:col>
      <xdr:colOff>227945</xdr:colOff>
      <xdr:row>65</xdr:row>
      <xdr:rowOff>48560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BF228F53-B120-4B4F-8FE2-911CCDE3B235}"/>
            </a:ext>
          </a:extLst>
        </xdr:cNvPr>
        <xdr:cNvSpPr txBox="1"/>
      </xdr:nvSpPr>
      <xdr:spPr>
        <a:xfrm>
          <a:off x="4517097" y="11478284"/>
          <a:ext cx="502981" cy="271209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-1/2"</a:t>
          </a:r>
        </a:p>
      </xdr:txBody>
    </xdr:sp>
    <xdr:clientData/>
  </xdr:twoCellAnchor>
  <xdr:twoCellAnchor>
    <xdr:from>
      <xdr:col>1</xdr:col>
      <xdr:colOff>457200</xdr:colOff>
      <xdr:row>76</xdr:row>
      <xdr:rowOff>59267</xdr:rowOff>
    </xdr:from>
    <xdr:to>
      <xdr:col>1</xdr:col>
      <xdr:colOff>677334</xdr:colOff>
      <xdr:row>76</xdr:row>
      <xdr:rowOff>93133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66C56233-3462-0B41-B8E7-C4D053469DAF}"/>
            </a:ext>
          </a:extLst>
        </xdr:cNvPr>
        <xdr:cNvCxnSpPr/>
      </xdr:nvCxnSpPr>
      <xdr:spPr>
        <a:xfrm>
          <a:off x="1337733" y="13758334"/>
          <a:ext cx="220134" cy="33866"/>
        </a:xfrm>
        <a:prstGeom prst="straightConnector1">
          <a:avLst/>
        </a:prstGeom>
        <a:ln w="2222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778934</xdr:colOff>
      <xdr:row>76</xdr:row>
      <xdr:rowOff>67734</xdr:rowOff>
    </xdr:from>
    <xdr:to>
      <xdr:col>1</xdr:col>
      <xdr:colOff>401382</xdr:colOff>
      <xdr:row>77</xdr:row>
      <xdr:rowOff>135743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801D1691-99AE-5441-9819-4E0117D4E23F}"/>
            </a:ext>
          </a:extLst>
        </xdr:cNvPr>
        <xdr:cNvSpPr txBox="1"/>
      </xdr:nvSpPr>
      <xdr:spPr>
        <a:xfrm>
          <a:off x="778934" y="13766801"/>
          <a:ext cx="502981" cy="271209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-7/8"</a:t>
          </a:r>
        </a:p>
      </xdr:txBody>
    </xdr:sp>
    <xdr:clientData/>
  </xdr:twoCellAnchor>
  <xdr:twoCellAnchor>
    <xdr:from>
      <xdr:col>5</xdr:col>
      <xdr:colOff>516467</xdr:colOff>
      <xdr:row>75</xdr:row>
      <xdr:rowOff>194733</xdr:rowOff>
    </xdr:from>
    <xdr:to>
      <xdr:col>6</xdr:col>
      <xdr:colOff>76200</xdr:colOff>
      <xdr:row>76</xdr:row>
      <xdr:rowOff>33866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D2B42DAF-2B99-FB46-A33D-5987EA05314E}"/>
            </a:ext>
          </a:extLst>
        </xdr:cNvPr>
        <xdr:cNvCxnSpPr/>
      </xdr:nvCxnSpPr>
      <xdr:spPr>
        <a:xfrm flipH="1">
          <a:off x="4631267" y="13690600"/>
          <a:ext cx="237066" cy="42333"/>
        </a:xfrm>
        <a:prstGeom prst="straightConnector1">
          <a:avLst/>
        </a:prstGeom>
        <a:ln w="2222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76</xdr:row>
      <xdr:rowOff>127001</xdr:rowOff>
    </xdr:from>
    <xdr:to>
      <xdr:col>6</xdr:col>
      <xdr:colOff>435248</xdr:colOff>
      <xdr:row>77</xdr:row>
      <xdr:rowOff>195010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864E2ED-473A-E149-959C-D02910A5B4B8}"/>
            </a:ext>
          </a:extLst>
        </xdr:cNvPr>
        <xdr:cNvSpPr txBox="1"/>
      </xdr:nvSpPr>
      <xdr:spPr>
        <a:xfrm>
          <a:off x="4724400" y="13826068"/>
          <a:ext cx="502981" cy="271209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-7/8"</a:t>
          </a:r>
        </a:p>
      </xdr:txBody>
    </xdr:sp>
    <xdr:clientData/>
  </xdr:twoCellAnchor>
  <xdr:twoCellAnchor>
    <xdr:from>
      <xdr:col>1</xdr:col>
      <xdr:colOff>474134</xdr:colOff>
      <xdr:row>59</xdr:row>
      <xdr:rowOff>59267</xdr:rowOff>
    </xdr:from>
    <xdr:to>
      <xdr:col>2</xdr:col>
      <xdr:colOff>71181</xdr:colOff>
      <xdr:row>60</xdr:row>
      <xdr:rowOff>161142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946E12E7-F36E-1F4B-8F2A-05836AD7B89E}"/>
            </a:ext>
          </a:extLst>
        </xdr:cNvPr>
        <xdr:cNvSpPr txBox="1"/>
      </xdr:nvSpPr>
      <xdr:spPr>
        <a:xfrm>
          <a:off x="1354667" y="10744200"/>
          <a:ext cx="502981" cy="271209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-0"</a:t>
          </a:r>
        </a:p>
      </xdr:txBody>
    </xdr:sp>
    <xdr:clientData/>
  </xdr:twoCellAnchor>
  <xdr:twoCellAnchor>
    <xdr:from>
      <xdr:col>4</xdr:col>
      <xdr:colOff>643467</xdr:colOff>
      <xdr:row>58</xdr:row>
      <xdr:rowOff>143934</xdr:rowOff>
    </xdr:from>
    <xdr:to>
      <xdr:col>5</xdr:col>
      <xdr:colOff>469115</xdr:colOff>
      <xdr:row>60</xdr:row>
      <xdr:rowOff>76476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1A9C670-A999-A749-9BD5-77BC22CCE8D5}"/>
            </a:ext>
          </a:extLst>
        </xdr:cNvPr>
        <xdr:cNvSpPr txBox="1"/>
      </xdr:nvSpPr>
      <xdr:spPr>
        <a:xfrm>
          <a:off x="4080934" y="10659534"/>
          <a:ext cx="502981" cy="271209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-0"</a:t>
          </a:r>
        </a:p>
      </xdr:txBody>
    </xdr:sp>
    <xdr:clientData/>
  </xdr:twoCellAnchor>
  <xdr:twoCellAnchor>
    <xdr:from>
      <xdr:col>0</xdr:col>
      <xdr:colOff>162560</xdr:colOff>
      <xdr:row>54</xdr:row>
      <xdr:rowOff>101601</xdr:rowOff>
    </xdr:from>
    <xdr:to>
      <xdr:col>7</xdr:col>
      <xdr:colOff>246418</xdr:colOff>
      <xdr:row>58</xdr:row>
      <xdr:rowOff>0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9096A87-FBF8-0947-883B-7A7E0951FA44}"/>
            </a:ext>
          </a:extLst>
        </xdr:cNvPr>
        <xdr:cNvSpPr txBox="1"/>
      </xdr:nvSpPr>
      <xdr:spPr>
        <a:xfrm>
          <a:off x="162560" y="9541302"/>
          <a:ext cx="5524007" cy="542877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2)reduce bottom skirt width by 2 sets of fins each side from join all the way down to sweep 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 reduce about 1" at join and 1 3/4" at sweep width, blend to 0" to waist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7</xdr:col>
      <xdr:colOff>1023582</xdr:colOff>
      <xdr:row>61</xdr:row>
      <xdr:rowOff>151642</xdr:rowOff>
    </xdr:from>
    <xdr:to>
      <xdr:col>8</xdr:col>
      <xdr:colOff>502313</xdr:colOff>
      <xdr:row>79</xdr:row>
      <xdr:rowOff>123209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B2DC4A8B-4563-4441-91BB-EDE826B83111}"/>
            </a:ext>
          </a:extLst>
        </xdr:cNvPr>
        <xdr:cNvSpPr/>
      </xdr:nvSpPr>
      <xdr:spPr>
        <a:xfrm rot="285205">
          <a:off x="6463731" y="10719179"/>
          <a:ext cx="568657" cy="3099179"/>
        </a:xfrm>
        <a:prstGeom prst="ellipse">
          <a:avLst/>
        </a:prstGeom>
        <a:noFill/>
        <a:ln w="254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503073</xdr:colOff>
      <xdr:row>61</xdr:row>
      <xdr:rowOff>86055</xdr:rowOff>
    </xdr:from>
    <xdr:to>
      <xdr:col>11</xdr:col>
      <xdr:colOff>398820</xdr:colOff>
      <xdr:row>79</xdr:row>
      <xdr:rowOff>57622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50D462E6-5857-6F40-963B-BC431E28D64B}"/>
            </a:ext>
          </a:extLst>
        </xdr:cNvPr>
        <xdr:cNvSpPr/>
      </xdr:nvSpPr>
      <xdr:spPr>
        <a:xfrm rot="21102200">
          <a:off x="8378969" y="10653592"/>
          <a:ext cx="568657" cy="3099179"/>
        </a:xfrm>
        <a:prstGeom prst="ellipse">
          <a:avLst/>
        </a:prstGeom>
        <a:noFill/>
        <a:ln w="254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369627</xdr:colOff>
      <xdr:row>54</xdr:row>
      <xdr:rowOff>132687</xdr:rowOff>
    </xdr:from>
    <xdr:to>
      <xdr:col>12</xdr:col>
      <xdr:colOff>398061</xdr:colOff>
      <xdr:row>58</xdr:row>
      <xdr:rowOff>18956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DBD30B7C-04A4-2446-A85D-71A2361020A7}"/>
            </a:ext>
          </a:extLst>
        </xdr:cNvPr>
        <xdr:cNvSpPr txBox="1"/>
      </xdr:nvSpPr>
      <xdr:spPr>
        <a:xfrm>
          <a:off x="5809776" y="9572388"/>
          <a:ext cx="3810001" cy="530747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we pinned at back during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fitting just to see the body shape after reduced, please reudce body width evenly front and back:</a:t>
          </a:r>
          <a:endParaRPr lang="en-US">
            <a:effectLst/>
          </a:endParaRPr>
        </a:p>
      </xdr:txBody>
    </xdr:sp>
    <xdr:clientData/>
  </xdr:twoCellAnchor>
  <xdr:twoCellAnchor editAs="oneCell">
    <xdr:from>
      <xdr:col>0</xdr:col>
      <xdr:colOff>618715</xdr:colOff>
      <xdr:row>84</xdr:row>
      <xdr:rowOff>43424</xdr:rowOff>
    </xdr:from>
    <xdr:to>
      <xdr:col>5</xdr:col>
      <xdr:colOff>445041</xdr:colOff>
      <xdr:row>112</xdr:row>
      <xdr:rowOff>127288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6D008DC-2BD1-9540-A00F-5774B476E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261997" y="15151680"/>
          <a:ext cx="4642839" cy="3929403"/>
        </a:xfrm>
        <a:prstGeom prst="rect">
          <a:avLst/>
        </a:prstGeom>
      </xdr:spPr>
    </xdr:pic>
    <xdr:clientData/>
  </xdr:twoCellAnchor>
  <xdr:twoCellAnchor>
    <xdr:from>
      <xdr:col>1</xdr:col>
      <xdr:colOff>271367</xdr:colOff>
      <xdr:row>111</xdr:row>
      <xdr:rowOff>121308</xdr:rowOff>
    </xdr:from>
    <xdr:to>
      <xdr:col>4</xdr:col>
      <xdr:colOff>412479</xdr:colOff>
      <xdr:row>114</xdr:row>
      <xdr:rowOff>10856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C7EBD10-AEC3-D846-B672-C2A450E07D66}"/>
            </a:ext>
          </a:extLst>
        </xdr:cNvPr>
        <xdr:cNvSpPr txBox="1"/>
      </xdr:nvSpPr>
      <xdr:spPr>
        <a:xfrm>
          <a:off x="1150598" y="19269000"/>
          <a:ext cx="2691966" cy="37801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1)increase chest 1/2", back to 0" to waist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1</xdr:col>
      <xdr:colOff>324879</xdr:colOff>
      <xdr:row>99</xdr:row>
      <xdr:rowOff>0</xdr:rowOff>
    </xdr:from>
    <xdr:to>
      <xdr:col>4</xdr:col>
      <xdr:colOff>423334</xdr:colOff>
      <xdr:row>99</xdr:row>
      <xdr:rowOff>0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0A9F7F1D-315B-C34F-AB8F-68B40E581A6F}"/>
            </a:ext>
          </a:extLst>
        </xdr:cNvPr>
        <xdr:cNvCxnSpPr/>
      </xdr:nvCxnSpPr>
      <xdr:spPr>
        <a:xfrm flipH="1">
          <a:off x="1204110" y="17193846"/>
          <a:ext cx="2649309" cy="0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491895</xdr:colOff>
      <xdr:row>98</xdr:row>
      <xdr:rowOff>50213</xdr:rowOff>
    </xdr:from>
    <xdr:to>
      <xdr:col>2</xdr:col>
      <xdr:colOff>1052906</xdr:colOff>
      <xdr:row>100</xdr:row>
      <xdr:rowOff>11867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C322D432-9722-5149-BD1D-F608C0D9E12A}"/>
            </a:ext>
          </a:extLst>
        </xdr:cNvPr>
        <xdr:cNvSpPr txBox="1"/>
      </xdr:nvSpPr>
      <xdr:spPr>
        <a:xfrm>
          <a:off x="2272066" y="17081239"/>
          <a:ext cx="561011" cy="287295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50" b="0" i="0">
              <a:solidFill>
                <a:srgbClr val="000000"/>
              </a:solidFill>
              <a:effectLst/>
              <a:latin typeface="docs-Calibri"/>
            </a:rPr>
            <a:t>+1/2"</a:t>
          </a:r>
          <a:endParaRPr lang="en-US" sz="105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401297</xdr:colOff>
      <xdr:row>107</xdr:row>
      <xdr:rowOff>65562</xdr:rowOff>
    </xdr:from>
    <xdr:to>
      <xdr:col>4</xdr:col>
      <xdr:colOff>271368</xdr:colOff>
      <xdr:row>107</xdr:row>
      <xdr:rowOff>65562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C812FDBC-B9CE-8C4C-B472-92498F42FF66}"/>
            </a:ext>
          </a:extLst>
        </xdr:cNvPr>
        <xdr:cNvCxnSpPr/>
      </xdr:nvCxnSpPr>
      <xdr:spPr>
        <a:xfrm flipH="1">
          <a:off x="1280528" y="18561972"/>
          <a:ext cx="2420925" cy="0"/>
        </a:xfrm>
        <a:prstGeom prst="straightConnector1">
          <a:avLst/>
        </a:prstGeom>
        <a:ln w="28575">
          <a:solidFill>
            <a:srgbClr val="FF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542735</xdr:colOff>
      <xdr:row>106</xdr:row>
      <xdr:rowOff>65128</xdr:rowOff>
    </xdr:from>
    <xdr:to>
      <xdr:col>2</xdr:col>
      <xdr:colOff>998632</xdr:colOff>
      <xdr:row>108</xdr:row>
      <xdr:rowOff>26782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49C559C-F42A-6E4B-93FE-3A2EFDE00B8D}"/>
            </a:ext>
          </a:extLst>
        </xdr:cNvPr>
        <xdr:cNvSpPr txBox="1"/>
      </xdr:nvSpPr>
      <xdr:spPr>
        <a:xfrm>
          <a:off x="2322906" y="18398718"/>
          <a:ext cx="455897" cy="287295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50" b="0" i="0">
              <a:solidFill>
                <a:srgbClr val="000000"/>
              </a:solidFill>
              <a:effectLst/>
              <a:latin typeface="docs-Calibri"/>
            </a:rPr>
            <a:t>+0"</a:t>
          </a:r>
          <a:endParaRPr lang="en-US" sz="1050" b="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558800</xdr:colOff>
      <xdr:row>99</xdr:row>
      <xdr:rowOff>101600</xdr:rowOff>
    </xdr:from>
    <xdr:to>
      <xdr:col>10</xdr:col>
      <xdr:colOff>84668</xdr:colOff>
      <xdr:row>99</xdr:row>
      <xdr:rowOff>128566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4FEDF7A1-F5E5-6F40-8B18-AA648EDDB428}"/>
            </a:ext>
          </a:extLst>
        </xdr:cNvPr>
        <xdr:cNvCxnSpPr/>
      </xdr:nvCxnSpPr>
      <xdr:spPr>
        <a:xfrm>
          <a:off x="7797800" y="17805400"/>
          <a:ext cx="203201" cy="26966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330830</xdr:colOff>
      <xdr:row>98</xdr:row>
      <xdr:rowOff>158141</xdr:rowOff>
    </xdr:from>
    <xdr:to>
      <xdr:col>11</xdr:col>
      <xdr:colOff>156477</xdr:colOff>
      <xdr:row>100</xdr:row>
      <xdr:rowOff>87003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2F948F16-1481-274F-B46C-0A6AD6973637}"/>
            </a:ext>
          </a:extLst>
        </xdr:cNvPr>
        <xdr:cNvSpPr txBox="1"/>
      </xdr:nvSpPr>
      <xdr:spPr>
        <a:xfrm>
          <a:off x="8247163" y="17692608"/>
          <a:ext cx="50298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-1/4"</a:t>
          </a:r>
        </a:p>
      </xdr:txBody>
    </xdr:sp>
    <xdr:clientData/>
  </xdr:twoCellAnchor>
  <xdr:twoCellAnchor>
    <xdr:from>
      <xdr:col>10</xdr:col>
      <xdr:colOff>67735</xdr:colOff>
      <xdr:row>99</xdr:row>
      <xdr:rowOff>128566</xdr:rowOff>
    </xdr:from>
    <xdr:to>
      <xdr:col>10</xdr:col>
      <xdr:colOff>270934</xdr:colOff>
      <xdr:row>99</xdr:row>
      <xdr:rowOff>143933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91C276ED-D096-F344-A349-9D4C38C3E937}"/>
            </a:ext>
          </a:extLst>
        </xdr:cNvPr>
        <xdr:cNvCxnSpPr/>
      </xdr:nvCxnSpPr>
      <xdr:spPr>
        <a:xfrm flipH="1" flipV="1">
          <a:off x="7984068" y="17832366"/>
          <a:ext cx="203199" cy="15367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364067</xdr:colOff>
      <xdr:row>92</xdr:row>
      <xdr:rowOff>110067</xdr:rowOff>
    </xdr:from>
    <xdr:to>
      <xdr:col>9</xdr:col>
      <xdr:colOff>567266</xdr:colOff>
      <xdr:row>92</xdr:row>
      <xdr:rowOff>120099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2F103825-6ACB-E84B-AE7E-AFE4B5EA09AD}"/>
            </a:ext>
          </a:extLst>
        </xdr:cNvPr>
        <xdr:cNvCxnSpPr/>
      </xdr:nvCxnSpPr>
      <xdr:spPr>
        <a:xfrm>
          <a:off x="7603067" y="16628534"/>
          <a:ext cx="203199" cy="10032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567266</xdr:colOff>
      <xdr:row>92</xdr:row>
      <xdr:rowOff>110067</xdr:rowOff>
    </xdr:from>
    <xdr:to>
      <xdr:col>10</xdr:col>
      <xdr:colOff>93134</xdr:colOff>
      <xdr:row>92</xdr:row>
      <xdr:rowOff>120099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3C85BCD2-E999-9340-94B2-2199CE9776A7}"/>
            </a:ext>
          </a:extLst>
        </xdr:cNvPr>
        <xdr:cNvCxnSpPr/>
      </xdr:nvCxnSpPr>
      <xdr:spPr>
        <a:xfrm flipH="1">
          <a:off x="7806266" y="16628534"/>
          <a:ext cx="203201" cy="10032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177801</xdr:colOff>
      <xdr:row>91</xdr:row>
      <xdr:rowOff>127000</xdr:rowOff>
    </xdr:from>
    <xdr:to>
      <xdr:col>11</xdr:col>
      <xdr:colOff>3448</xdr:colOff>
      <xdr:row>93</xdr:row>
      <xdr:rowOff>55861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EFCB44D-6951-1A4E-9619-8FBD5874D11A}"/>
            </a:ext>
          </a:extLst>
        </xdr:cNvPr>
        <xdr:cNvSpPr txBox="1"/>
      </xdr:nvSpPr>
      <xdr:spPr>
        <a:xfrm>
          <a:off x="8094134" y="16476133"/>
          <a:ext cx="50298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-0"</a:t>
          </a:r>
        </a:p>
      </xdr:txBody>
    </xdr:sp>
    <xdr:clientData/>
  </xdr:twoCellAnchor>
  <xdr:twoCellAnchor>
    <xdr:from>
      <xdr:col>8</xdr:col>
      <xdr:colOff>143933</xdr:colOff>
      <xdr:row>104</xdr:row>
      <xdr:rowOff>152399</xdr:rowOff>
    </xdr:from>
    <xdr:to>
      <xdr:col>8</xdr:col>
      <xdr:colOff>152400</xdr:colOff>
      <xdr:row>106</xdr:row>
      <xdr:rowOff>26966</xdr:rowOff>
    </xdr:to>
    <xdr:cxnSp macro="">
      <xdr:nvCxnSpPr>
        <xdr:cNvPr id="92" name="Straight Arrow Connector 91">
          <a:extLst>
            <a:ext uri="{FF2B5EF4-FFF2-40B4-BE49-F238E27FC236}">
              <a16:creationId xmlns:a16="http://schemas.microsoft.com/office/drawing/2014/main" id="{0D262CFA-90BC-CC4C-9C5E-03137AC28BE3}"/>
            </a:ext>
          </a:extLst>
        </xdr:cNvPr>
        <xdr:cNvCxnSpPr/>
      </xdr:nvCxnSpPr>
      <xdr:spPr>
        <a:xfrm>
          <a:off x="6705600" y="18702866"/>
          <a:ext cx="8467" cy="213233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567266</xdr:colOff>
      <xdr:row>105</xdr:row>
      <xdr:rowOff>93133</xdr:rowOff>
    </xdr:from>
    <xdr:to>
      <xdr:col>7</xdr:col>
      <xdr:colOff>1070247</xdr:colOff>
      <xdr:row>107</xdr:row>
      <xdr:rowOff>21994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6226C4A-9781-574A-92EF-93533A743315}"/>
            </a:ext>
          </a:extLst>
        </xdr:cNvPr>
        <xdr:cNvSpPr txBox="1"/>
      </xdr:nvSpPr>
      <xdr:spPr>
        <a:xfrm>
          <a:off x="6036733" y="18812933"/>
          <a:ext cx="50298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1/4"</a:t>
          </a:r>
        </a:p>
      </xdr:txBody>
    </xdr:sp>
    <xdr:clientData/>
  </xdr:twoCellAnchor>
  <xdr:twoCellAnchor>
    <xdr:from>
      <xdr:col>9</xdr:col>
      <xdr:colOff>330200</xdr:colOff>
      <xdr:row>104</xdr:row>
      <xdr:rowOff>135466</xdr:rowOff>
    </xdr:from>
    <xdr:to>
      <xdr:col>9</xdr:col>
      <xdr:colOff>499534</xdr:colOff>
      <xdr:row>105</xdr:row>
      <xdr:rowOff>60832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8780A31-50FE-DA42-B27C-5E92005C24FF}"/>
            </a:ext>
          </a:extLst>
        </xdr:cNvPr>
        <xdr:cNvCxnSpPr/>
      </xdr:nvCxnSpPr>
      <xdr:spPr>
        <a:xfrm>
          <a:off x="7569200" y="18685933"/>
          <a:ext cx="169334" cy="94699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491068</xdr:colOff>
      <xdr:row>105</xdr:row>
      <xdr:rowOff>60833</xdr:rowOff>
    </xdr:from>
    <xdr:to>
      <xdr:col>10</xdr:col>
      <xdr:colOff>0</xdr:colOff>
      <xdr:row>105</xdr:row>
      <xdr:rowOff>135467</xdr:rowOff>
    </xdr:to>
    <xdr:cxnSp macro="">
      <xdr:nvCxnSpPr>
        <xdr:cNvPr id="97" name="Straight Arrow Connector 96">
          <a:extLst>
            <a:ext uri="{FF2B5EF4-FFF2-40B4-BE49-F238E27FC236}">
              <a16:creationId xmlns:a16="http://schemas.microsoft.com/office/drawing/2014/main" id="{38AF0004-15F2-7243-8C90-3F2E9D14A810}"/>
            </a:ext>
          </a:extLst>
        </xdr:cNvPr>
        <xdr:cNvCxnSpPr/>
      </xdr:nvCxnSpPr>
      <xdr:spPr>
        <a:xfrm flipH="1" flipV="1">
          <a:off x="7730068" y="18780633"/>
          <a:ext cx="186265" cy="74634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42963</xdr:colOff>
      <xdr:row>105</xdr:row>
      <xdr:rowOff>166608</xdr:rowOff>
    </xdr:from>
    <xdr:to>
      <xdr:col>10</xdr:col>
      <xdr:colOff>545944</xdr:colOff>
      <xdr:row>107</xdr:row>
      <xdr:rowOff>95469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F665CACF-EC99-AB43-AAA5-EE1B3E93F9F8}"/>
            </a:ext>
          </a:extLst>
        </xdr:cNvPr>
        <xdr:cNvSpPr txBox="1"/>
      </xdr:nvSpPr>
      <xdr:spPr>
        <a:xfrm>
          <a:off x="7959296" y="18886408"/>
          <a:ext cx="502981" cy="267528"/>
        </a:xfrm>
        <a:prstGeom prst="rect">
          <a:avLst/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rgbClr val="000000"/>
              </a:solidFill>
              <a:effectLst/>
              <a:latin typeface="docs-Calibri"/>
              <a:ea typeface="+mn-ea"/>
              <a:cs typeface="+mn-cs"/>
            </a:rPr>
            <a:t>-1/4"</a:t>
          </a:r>
        </a:p>
      </xdr:txBody>
    </xdr:sp>
    <xdr:clientData/>
  </xdr:twoCellAnchor>
  <xdr:twoCellAnchor>
    <xdr:from>
      <xdr:col>5</xdr:col>
      <xdr:colOff>568960</xdr:colOff>
      <xdr:row>108</xdr:row>
      <xdr:rowOff>81280</xdr:rowOff>
    </xdr:from>
    <xdr:to>
      <xdr:col>7</xdr:col>
      <xdr:colOff>965200</xdr:colOff>
      <xdr:row>110</xdr:row>
      <xdr:rowOff>133388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75AFF9A6-BE17-044C-BF7D-8B09727AAB7C}"/>
            </a:ext>
          </a:extLst>
        </xdr:cNvPr>
        <xdr:cNvSpPr txBox="1"/>
      </xdr:nvSpPr>
      <xdr:spPr>
        <a:xfrm>
          <a:off x="4673600" y="18674080"/>
          <a:ext cx="1737360" cy="37722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3)lower underarm 1/4"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6</xdr:col>
      <xdr:colOff>121920</xdr:colOff>
      <xdr:row>94</xdr:row>
      <xdr:rowOff>81280</xdr:rowOff>
    </xdr:from>
    <xdr:to>
      <xdr:col>9</xdr:col>
      <xdr:colOff>203200</xdr:colOff>
      <xdr:row>99</xdr:row>
      <xdr:rowOff>20320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23C83FF2-B05C-9D4A-AC0B-66FE44D9DB55}"/>
            </a:ext>
          </a:extLst>
        </xdr:cNvPr>
        <xdr:cNvSpPr txBox="1"/>
      </xdr:nvSpPr>
      <xdr:spPr>
        <a:xfrm>
          <a:off x="4897120" y="16398240"/>
          <a:ext cx="2519680" cy="75184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4)scoop out front armhole 1/4" more, blend to 0" to underarm and shoulder, reduce across front along with it</a:t>
          </a:r>
          <a:r>
            <a:rPr lang="en-US">
              <a:effectLst/>
            </a:rPr>
            <a:t> </a:t>
          </a:r>
        </a:p>
      </xdr:txBody>
    </xdr:sp>
    <xdr:clientData/>
  </xdr:twoCellAnchor>
  <xdr:twoCellAnchor editAs="oneCell">
    <xdr:from>
      <xdr:col>2</xdr:col>
      <xdr:colOff>277089</xdr:colOff>
      <xdr:row>118</xdr:row>
      <xdr:rowOff>23092</xdr:rowOff>
    </xdr:from>
    <xdr:to>
      <xdr:col>9</xdr:col>
      <xdr:colOff>184726</xdr:colOff>
      <xdr:row>143</xdr:row>
      <xdr:rowOff>114836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E8722F42-572F-DDF7-786B-A10C30E8F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2655763" y="19615418"/>
          <a:ext cx="4132653" cy="5334001"/>
        </a:xfrm>
        <a:prstGeom prst="rect">
          <a:avLst/>
        </a:prstGeom>
      </xdr:spPr>
    </xdr:pic>
    <xdr:clientData/>
  </xdr:twoCellAnchor>
  <xdr:twoCellAnchor>
    <xdr:from>
      <xdr:col>2</xdr:col>
      <xdr:colOff>808182</xdr:colOff>
      <xdr:row>140</xdr:row>
      <xdr:rowOff>119439</xdr:rowOff>
    </xdr:from>
    <xdr:to>
      <xdr:col>8</xdr:col>
      <xdr:colOff>242455</xdr:colOff>
      <xdr:row>143</xdr:row>
      <xdr:rowOff>34638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FA2EE79-831A-744B-BE46-A6E474878A4E}"/>
            </a:ext>
          </a:extLst>
        </xdr:cNvPr>
        <xdr:cNvSpPr txBox="1"/>
      </xdr:nvSpPr>
      <xdr:spPr>
        <a:xfrm>
          <a:off x="2586182" y="23868439"/>
          <a:ext cx="4191000" cy="40010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5)WR and WL front neck drop is uneven at CF, adjust to follow WR</a:t>
          </a:r>
          <a:r>
            <a:rPr lang="en-US">
              <a:effectLst/>
            </a:rPr>
            <a:t> </a:t>
          </a:r>
        </a:p>
      </xdr:txBody>
    </xdr:sp>
    <xdr:clientData/>
  </xdr:twoCellAnchor>
  <xdr:twoCellAnchor>
    <xdr:from>
      <xdr:col>5</xdr:col>
      <xdr:colOff>600364</xdr:colOff>
      <xdr:row>136</xdr:row>
      <xdr:rowOff>156968</xdr:rowOff>
    </xdr:from>
    <xdr:to>
      <xdr:col>5</xdr:col>
      <xdr:colOff>603633</xdr:colOff>
      <xdr:row>138</xdr:row>
      <xdr:rowOff>57728</xdr:rowOff>
    </xdr:to>
    <xdr:cxnSp macro="">
      <xdr:nvCxnSpPr>
        <xdr:cNvPr id="109" name="Straight Arrow Connector 108">
          <a:extLst>
            <a:ext uri="{FF2B5EF4-FFF2-40B4-BE49-F238E27FC236}">
              <a16:creationId xmlns:a16="http://schemas.microsoft.com/office/drawing/2014/main" id="{0F661847-AC65-B045-BA3F-38B6AF452EC3}"/>
            </a:ext>
          </a:extLst>
        </xdr:cNvPr>
        <xdr:cNvCxnSpPr/>
      </xdr:nvCxnSpPr>
      <xdr:spPr>
        <a:xfrm flipH="1">
          <a:off x="4699000" y="23259423"/>
          <a:ext cx="3269" cy="224032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248875</xdr:colOff>
      <xdr:row>138</xdr:row>
      <xdr:rowOff>46183</xdr:rowOff>
    </xdr:from>
    <xdr:to>
      <xdr:col>6</xdr:col>
      <xdr:colOff>588817</xdr:colOff>
      <xdr:row>138</xdr:row>
      <xdr:rowOff>46183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5E027BEB-E437-6548-BA16-398CCB1FDF79}"/>
            </a:ext>
          </a:extLst>
        </xdr:cNvPr>
        <xdr:cNvCxnSpPr/>
      </xdr:nvCxnSpPr>
      <xdr:spPr>
        <a:xfrm>
          <a:off x="3677875" y="23471910"/>
          <a:ext cx="1679215" cy="0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189753</xdr:colOff>
      <xdr:row>11</xdr:row>
      <xdr:rowOff>56029</xdr:rowOff>
    </xdr:from>
    <xdr:to>
      <xdr:col>4</xdr:col>
      <xdr:colOff>590043</xdr:colOff>
      <xdr:row>52</xdr:row>
      <xdr:rowOff>70974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D1B675D-DC2F-F027-5CF7-9B794ED9B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6000" contrast="-2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-1287625" y="4060707"/>
          <a:ext cx="6784045" cy="3829290"/>
        </a:xfrm>
        <a:prstGeom prst="rect">
          <a:avLst/>
        </a:prstGeom>
      </xdr:spPr>
    </xdr:pic>
    <xdr:clientData/>
  </xdr:twoCellAnchor>
  <xdr:twoCellAnchor editAs="oneCell">
    <xdr:from>
      <xdr:col>7</xdr:col>
      <xdr:colOff>697752</xdr:colOff>
      <xdr:row>11</xdr:row>
      <xdr:rowOff>41090</xdr:rowOff>
    </xdr:from>
    <xdr:to>
      <xdr:col>12</xdr:col>
      <xdr:colOff>599394</xdr:colOff>
      <xdr:row>52</xdr:row>
      <xdr:rowOff>70971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5E79B1A-2400-1100-1A4B-83843E733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2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4589682" y="4124760"/>
          <a:ext cx="6798981" cy="3686242"/>
        </a:xfrm>
        <a:prstGeom prst="rect">
          <a:avLst/>
        </a:prstGeom>
      </xdr:spPr>
    </xdr:pic>
    <xdr:clientData/>
  </xdr:twoCellAnchor>
  <xdr:twoCellAnchor editAs="oneCell">
    <xdr:from>
      <xdr:col>4</xdr:col>
      <xdr:colOff>593166</xdr:colOff>
      <xdr:row>11</xdr:row>
      <xdr:rowOff>56034</xdr:rowOff>
    </xdr:from>
    <xdr:to>
      <xdr:col>7</xdr:col>
      <xdr:colOff>745297</xdr:colOff>
      <xdr:row>52</xdr:row>
      <xdr:rowOff>70974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FD2A83A-B409-C59F-6DFB-8B229A1FB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" contrast="-2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1715862" y="4889638"/>
          <a:ext cx="6784040" cy="2171431"/>
        </a:xfrm>
        <a:prstGeom prst="rect">
          <a:avLst/>
        </a:prstGeom>
      </xdr:spPr>
    </xdr:pic>
    <xdr:clientData/>
  </xdr:twoCellAnchor>
  <xdr:twoCellAnchor>
    <xdr:from>
      <xdr:col>1</xdr:col>
      <xdr:colOff>660400</xdr:colOff>
      <xdr:row>9</xdr:row>
      <xdr:rowOff>0</xdr:rowOff>
    </xdr:from>
    <xdr:to>
      <xdr:col>2</xdr:col>
      <xdr:colOff>617071</xdr:colOff>
      <xdr:row>11</xdr:row>
      <xdr:rowOff>39344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24FE0FC-127C-3041-B6F3-9948648B3F38}"/>
            </a:ext>
          </a:extLst>
        </xdr:cNvPr>
        <xdr:cNvSpPr txBox="1"/>
      </xdr:nvSpPr>
      <xdr:spPr>
        <a:xfrm>
          <a:off x="1536700" y="2120900"/>
          <a:ext cx="858371" cy="44574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FRONT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496589</xdr:colOff>
      <xdr:row>9</xdr:row>
      <xdr:rowOff>5415</xdr:rowOff>
    </xdr:from>
    <xdr:to>
      <xdr:col>7</xdr:col>
      <xdr:colOff>7203</xdr:colOff>
      <xdr:row>11</xdr:row>
      <xdr:rowOff>44759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21BEF81-1B6C-B74C-B4A4-C8B329EEA928}"/>
            </a:ext>
          </a:extLst>
        </xdr:cNvPr>
        <xdr:cNvSpPr txBox="1"/>
      </xdr:nvSpPr>
      <xdr:spPr>
        <a:xfrm>
          <a:off x="4598689" y="2126315"/>
          <a:ext cx="856814" cy="445744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SIDE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589204</xdr:colOff>
      <xdr:row>8</xdr:row>
      <xdr:rowOff>214031</xdr:rowOff>
    </xdr:from>
    <xdr:to>
      <xdr:col>11</xdr:col>
      <xdr:colOff>103779</xdr:colOff>
      <xdr:row>11</xdr:row>
      <xdr:rowOff>35732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4043DC-BC28-EB4F-B969-51AAD3EEC620}"/>
            </a:ext>
          </a:extLst>
        </xdr:cNvPr>
        <xdr:cNvSpPr txBox="1"/>
      </xdr:nvSpPr>
      <xdr:spPr>
        <a:xfrm>
          <a:off x="7802804" y="2119031"/>
          <a:ext cx="860775" cy="4440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0" i="0">
              <a:solidFill>
                <a:srgbClr val="000000"/>
              </a:solidFill>
              <a:effectLst/>
              <a:latin typeface="docs-Calibri"/>
            </a:rPr>
            <a:t>BACK</a:t>
          </a:r>
          <a:endParaRPr lang="en-US" sz="18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63500</xdr:colOff>
      <xdr:row>60</xdr:row>
      <xdr:rowOff>101600</xdr:rowOff>
    </xdr:from>
    <xdr:to>
      <xdr:col>5</xdr:col>
      <xdr:colOff>665267</xdr:colOff>
      <xdr:row>80</xdr:row>
      <xdr:rowOff>88900</xdr:rowOff>
    </xdr:to>
    <xdr:pic>
      <xdr:nvPicPr>
        <xdr:cNvPr id="25" name="图片 8" descr="微信图片_20260420123113_138_19">
          <a:extLst>
            <a:ext uri="{FF2B5EF4-FFF2-40B4-BE49-F238E27FC236}">
              <a16:creationId xmlns:a16="http://schemas.microsoft.com/office/drawing/2014/main" id="{466955C2-ECFB-DC4C-AF38-EAC08F374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009900" y="10718800"/>
          <a:ext cx="1757467" cy="332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104140</xdr:rowOff>
    </xdr:from>
    <xdr:to>
      <xdr:col>3</xdr:col>
      <xdr:colOff>41240</xdr:colOff>
      <xdr:row>80</xdr:row>
      <xdr:rowOff>88900</xdr:rowOff>
    </xdr:to>
    <xdr:pic>
      <xdr:nvPicPr>
        <xdr:cNvPr id="26" name="图片 12" descr="微信图片_20260420123118_142_19">
          <a:extLst>
            <a:ext uri="{FF2B5EF4-FFF2-40B4-BE49-F238E27FC236}">
              <a16:creationId xmlns:a16="http://schemas.microsoft.com/office/drawing/2014/main" id="{3A6777F8-8FA1-B946-9A76-5EFF45E435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10721340"/>
          <a:ext cx="2987640" cy="3324860"/>
        </a:xfrm>
        <a:prstGeom prst="rect">
          <a:avLst/>
        </a:prstGeom>
      </xdr:spPr>
    </xdr:pic>
    <xdr:clientData/>
  </xdr:twoCellAnchor>
  <xdr:twoCellAnchor editAs="oneCell">
    <xdr:from>
      <xdr:col>7</xdr:col>
      <xdr:colOff>334645</xdr:colOff>
      <xdr:row>60</xdr:row>
      <xdr:rowOff>121285</xdr:rowOff>
    </xdr:from>
    <xdr:to>
      <xdr:col>13</xdr:col>
      <xdr:colOff>13668</xdr:colOff>
      <xdr:row>77</xdr:row>
      <xdr:rowOff>139700</xdr:rowOff>
    </xdr:to>
    <xdr:pic>
      <xdr:nvPicPr>
        <xdr:cNvPr id="27" name="图片 14" descr="426-1100-K">
          <a:extLst>
            <a:ext uri="{FF2B5EF4-FFF2-40B4-BE49-F238E27FC236}">
              <a16:creationId xmlns:a16="http://schemas.microsoft.com/office/drawing/2014/main" id="{E9D26951-2853-DE46-B340-E521077D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82945" y="10738485"/>
          <a:ext cx="4136723" cy="28632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254001</xdr:colOff>
      <xdr:row>15</xdr:row>
      <xdr:rowOff>152400</xdr:rowOff>
    </xdr:from>
    <xdr:to>
      <xdr:col>23</xdr:col>
      <xdr:colOff>5596</xdr:colOff>
      <xdr:row>43</xdr:row>
      <xdr:rowOff>149183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9AE22-0F51-4844-A68B-FE3CA3D83B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392401" y="3471333"/>
          <a:ext cx="3815595" cy="6143583"/>
        </a:xfrm>
        <a:prstGeom prst="rect">
          <a:avLst/>
        </a:prstGeom>
      </xdr:spPr>
    </xdr:pic>
    <xdr:clientData/>
  </xdr:twoCellAnchor>
  <xdr:twoCellAnchor editAs="oneCell">
    <xdr:from>
      <xdr:col>14</xdr:col>
      <xdr:colOff>914400</xdr:colOff>
      <xdr:row>1</xdr:row>
      <xdr:rowOff>33867</xdr:rowOff>
    </xdr:from>
    <xdr:to>
      <xdr:col>15</xdr:col>
      <xdr:colOff>878778</xdr:colOff>
      <xdr:row>7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A4B032-B59C-E44D-975A-B327E3EC5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106400" y="423334"/>
          <a:ext cx="946511" cy="152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onicag/Library/CloudStorage/GoogleDrive-monicagupta@simkhai.com/.shortcut-targets-by-id/0Byq-vmxB8lkrSllueEpvZ2hkSEU/JS%20DRIVE/2026%20Collections/PRE%20FALL%202026/PRODUCTION-PF26/TECHPACK%20-PF26/_KNITWEAR/ACCORDION%20COMPACT/_archive/426-1100-K%20DEV%20TP%20-%20NV%209%2012%2025.xlsx" TargetMode="External"/><Relationship Id="rId2" Type="http://schemas.microsoft.com/office/2019/04/relationships/externalLinkLongPath" Target="/Users/monicag/Library/CloudStorage/GoogleDrive-monicagupta@simkhai.com/.shortcut-targets-by-id/0Byq-vmxB8lkrSllueEpvZ2hkSEU/JS%20DRIVE/2026%20Collections/PRE%20FALL%202026/PRODUCTION-PF26/TECHPACK%20-PF26/_KNITWEAR/ACCORDION%20COMPACT/_archive/426-1100-K%20DEV%20TP%20-%20NV%209%2012%2025.xlsx?ECB22BA2" TargetMode="External"/><Relationship Id="rId1" Type="http://schemas.openxmlformats.org/officeDocument/2006/relationships/externalLinkPath" Target="file:///ECB22BA2/426-1100-K%20DEV%20TP%20-%20NV%209%2012%2025.xlsx" TargetMode="External"/><Relationship Id="rId4" Type="http://schemas.openxmlformats.org/officeDocument/2006/relationships/externalLinkPath" Target="../Library/CloudStorage/GoogleDrive-monicagupta@simkhai.com/.shortcut-targets-by-id/0Byq-vmxB8lkrSllueEpvZ2hkSEU/JS%20DRIVE/2026%20Collections/PRE%20FALL%202026/PRODUCTION-PF26/TECHPACK%20-PF26/_KNITWEAR/ACCORDION%20COMPACT/_archive/426-1100-K%20DEV%20TP%20-%20NV%209%2012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Style Summary"/>
      <sheetName val="Yarn &amp; Trim Sheet BOM"/>
      <sheetName val="Dev Comment Spec"/>
      <sheetName val="Dev Detailed Sketch - Proto"/>
      <sheetName val="Fit Comment Spec"/>
      <sheetName val="Detailed Sketch - SMS Fit"/>
      <sheetName val="Detailed Sketch - PPS"/>
      <sheetName val="Detailed Sketch - TOP"/>
      <sheetName val="Graded Spec - DRESS"/>
      <sheetName val="Label Sheet - KNITWEAR"/>
    </sheetNames>
    <sheetDataSet>
      <sheetData sheetId="0">
        <row r="3">
          <cell r="B3">
            <v>45912</v>
          </cell>
          <cell r="F3" t="str">
            <v>ACCORDION COMPACT</v>
          </cell>
        </row>
        <row r="4">
          <cell r="B4" t="str">
            <v>SIMKHAI</v>
          </cell>
          <cell r="F4" t="str">
            <v>S/L MINI DRESS</v>
          </cell>
          <cell r="K4" t="str">
            <v>1/37NM</v>
          </cell>
        </row>
        <row r="5">
          <cell r="B5" t="str">
            <v>426-1100-K</v>
          </cell>
          <cell r="F5" t="str">
            <v>XS-XL</v>
          </cell>
          <cell r="K5" t="str">
            <v>14GG</v>
          </cell>
        </row>
        <row r="6">
          <cell r="B6" t="str">
            <v>D2</v>
          </cell>
          <cell r="F6" t="str">
            <v>RACHEL / SIERRA</v>
          </cell>
          <cell r="K6" t="str">
            <v>2E</v>
          </cell>
        </row>
        <row r="7">
          <cell r="B7" t="str">
            <v>PF26</v>
          </cell>
          <cell r="F7" t="str">
            <v>NV</v>
          </cell>
          <cell r="K7" t="str">
            <v>83% RECYCLED VISCOSE, 17% POLYESTER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02"/>
  <sheetViews>
    <sheetView zoomScale="119" zoomScaleNormal="119" zoomScalePageLayoutView="75" workbookViewId="0">
      <selection activeCell="L5" sqref="L5"/>
    </sheetView>
  </sheetViews>
  <sheetFormatPr baseColWidth="10" defaultColWidth="8.83203125" defaultRowHeight="13" x14ac:dyDescent="0.15"/>
  <cols>
    <col min="1" max="1" width="13.1640625" style="164" customWidth="1"/>
    <col min="2" max="2" width="11.5" style="4" customWidth="1"/>
    <col min="3" max="3" width="11.33203125" style="4" customWidth="1"/>
    <col min="4" max="12" width="10.33203125" style="4" customWidth="1"/>
    <col min="13" max="13" width="14.33203125" style="4" customWidth="1"/>
    <col min="14" max="16384" width="8.83203125" style="4"/>
  </cols>
  <sheetData>
    <row r="1" spans="1:20" ht="29.25" customHeight="1" thickBot="1" x14ac:dyDescent="0.3">
      <c r="A1" s="10" t="s">
        <v>105</v>
      </c>
      <c r="B1" s="11"/>
      <c r="C1" s="11"/>
      <c r="D1" s="11"/>
      <c r="E1" s="11"/>
      <c r="F1" s="11"/>
      <c r="G1" s="11"/>
      <c r="H1" s="11"/>
      <c r="I1" s="64"/>
      <c r="J1" s="64"/>
      <c r="K1" s="415" t="s">
        <v>104</v>
      </c>
      <c r="L1" s="416"/>
      <c r="M1" s="417"/>
    </row>
    <row r="2" spans="1:20" s="2" customFormat="1" ht="14.25" customHeight="1" x14ac:dyDescent="0.2">
      <c r="A2" s="29"/>
      <c r="B2" s="426"/>
      <c r="C2" s="426"/>
      <c r="D2" s="99"/>
      <c r="E2" s="99"/>
      <c r="F2" s="99"/>
      <c r="G2" s="99"/>
      <c r="H2" s="99"/>
      <c r="I2" s="99"/>
      <c r="J2" s="99"/>
      <c r="K2" s="99"/>
      <c r="L2" s="99"/>
      <c r="M2" s="25"/>
    </row>
    <row r="3" spans="1:20" s="2" customFormat="1" ht="21.75" customHeight="1" x14ac:dyDescent="0.2">
      <c r="A3" s="29" t="s">
        <v>14</v>
      </c>
      <c r="B3" s="426">
        <v>45912</v>
      </c>
      <c r="C3" s="426"/>
      <c r="D3" s="78"/>
      <c r="E3" s="35" t="s">
        <v>103</v>
      </c>
      <c r="F3" s="78" t="s">
        <v>150</v>
      </c>
      <c r="G3" s="78"/>
      <c r="H3" s="78"/>
      <c r="J3" s="35" t="s">
        <v>56</v>
      </c>
      <c r="K3" s="78" t="s">
        <v>279</v>
      </c>
      <c r="L3" s="78"/>
      <c r="M3" s="101"/>
    </row>
    <row r="4" spans="1:20" s="2" customFormat="1" ht="16" x14ac:dyDescent="0.2">
      <c r="A4" s="133" t="s">
        <v>3</v>
      </c>
      <c r="B4" s="3" t="s">
        <v>104</v>
      </c>
      <c r="C4" s="3"/>
      <c r="D4" s="3"/>
      <c r="E4" s="34" t="s">
        <v>55</v>
      </c>
      <c r="F4" s="3" t="s">
        <v>247</v>
      </c>
      <c r="G4" s="23"/>
      <c r="H4" s="23"/>
      <c r="I4" s="23"/>
      <c r="J4" s="34" t="s">
        <v>67</v>
      </c>
      <c r="K4" s="160" t="s">
        <v>152</v>
      </c>
      <c r="L4" s="23"/>
      <c r="M4" s="24"/>
    </row>
    <row r="5" spans="1:20" s="2" customFormat="1" ht="16" x14ac:dyDescent="0.2">
      <c r="A5" s="39" t="s">
        <v>13</v>
      </c>
      <c r="B5" s="78" t="s">
        <v>147</v>
      </c>
      <c r="C5" s="78"/>
      <c r="D5" s="78"/>
      <c r="E5" s="35" t="s">
        <v>69</v>
      </c>
      <c r="F5" s="78" t="s">
        <v>106</v>
      </c>
      <c r="G5" s="78"/>
      <c r="H5" s="78"/>
      <c r="I5" s="78"/>
      <c r="J5" s="35" t="s">
        <v>60</v>
      </c>
      <c r="K5" s="78" t="s">
        <v>153</v>
      </c>
      <c r="L5" s="78"/>
      <c r="M5" s="101"/>
    </row>
    <row r="6" spans="1:20" s="2" customFormat="1" ht="16" x14ac:dyDescent="0.2">
      <c r="A6" s="39" t="s">
        <v>5</v>
      </c>
      <c r="B6" s="100" t="s">
        <v>148</v>
      </c>
      <c r="C6" s="78"/>
      <c r="D6" s="78"/>
      <c r="E6" s="35" t="s">
        <v>102</v>
      </c>
      <c r="F6" s="78" t="s">
        <v>146</v>
      </c>
      <c r="G6" s="78"/>
      <c r="H6" s="78"/>
      <c r="I6" s="78"/>
      <c r="J6" s="35" t="s">
        <v>68</v>
      </c>
      <c r="K6" s="78" t="s">
        <v>154</v>
      </c>
      <c r="L6" s="78"/>
      <c r="M6" s="101"/>
    </row>
    <row r="7" spans="1:20" s="2" customFormat="1" ht="16" x14ac:dyDescent="0.2">
      <c r="A7" s="134" t="s">
        <v>4</v>
      </c>
      <c r="B7" s="65" t="s">
        <v>149</v>
      </c>
      <c r="C7" s="65"/>
      <c r="D7" s="65"/>
      <c r="E7" s="36" t="s">
        <v>6</v>
      </c>
      <c r="F7" s="65" t="s">
        <v>151</v>
      </c>
      <c r="G7" s="65"/>
      <c r="H7" s="65"/>
      <c r="I7" s="65"/>
      <c r="J7" s="36" t="s">
        <v>61</v>
      </c>
      <c r="K7" s="65" t="s">
        <v>155</v>
      </c>
      <c r="L7" s="65"/>
      <c r="M7" s="22"/>
    </row>
    <row r="8" spans="1:20" s="2" customFormat="1" ht="16" x14ac:dyDescent="0.2">
      <c r="A8" s="106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101"/>
    </row>
    <row r="9" spans="1:20" ht="16" x14ac:dyDescent="0.2">
      <c r="A9" s="421"/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3"/>
      <c r="N9" s="2"/>
      <c r="O9" s="2"/>
      <c r="P9" s="2"/>
      <c r="Q9" s="2"/>
      <c r="R9" s="2"/>
      <c r="S9" s="2"/>
      <c r="T9" s="2"/>
    </row>
    <row r="10" spans="1:20" ht="17" thickBot="1" x14ac:dyDescent="0.25">
      <c r="A10" s="421"/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5"/>
      <c r="N10" s="2"/>
      <c r="O10" s="2"/>
      <c r="P10" s="2"/>
      <c r="Q10" s="2"/>
      <c r="R10" s="2"/>
      <c r="S10" s="2"/>
      <c r="T10" s="2"/>
    </row>
    <row r="11" spans="1:20" ht="17" thickBot="1" x14ac:dyDescent="0.25">
      <c r="A11" s="427" t="s">
        <v>62</v>
      </c>
      <c r="B11" s="428"/>
      <c r="C11" s="428"/>
      <c r="D11" s="428"/>
      <c r="E11" s="428"/>
      <c r="F11" s="429"/>
      <c r="G11" s="45"/>
      <c r="H11" s="427" t="s">
        <v>63</v>
      </c>
      <c r="I11" s="428"/>
      <c r="J11" s="428"/>
      <c r="K11" s="428"/>
      <c r="L11" s="428"/>
      <c r="M11" s="429"/>
      <c r="N11" s="2"/>
      <c r="O11" s="2"/>
      <c r="P11" s="2"/>
      <c r="Q11" s="2"/>
      <c r="R11" s="2"/>
      <c r="S11" s="2"/>
      <c r="T11" s="2"/>
    </row>
    <row r="12" spans="1:20" ht="16" x14ac:dyDescent="0.2">
      <c r="A12" s="106"/>
      <c r="B12" s="41"/>
      <c r="C12" s="41"/>
      <c r="D12" s="41"/>
      <c r="E12" s="41"/>
      <c r="F12" s="218"/>
      <c r="G12" s="41"/>
      <c r="H12" s="19"/>
      <c r="I12" s="41"/>
      <c r="J12" s="41"/>
      <c r="K12" s="41"/>
      <c r="L12" s="41"/>
      <c r="M12" s="218"/>
      <c r="N12" s="2"/>
      <c r="O12" s="2"/>
      <c r="P12" s="2"/>
      <c r="Q12" s="2"/>
      <c r="R12" s="2"/>
      <c r="S12" s="2"/>
      <c r="T12" s="2"/>
    </row>
    <row r="13" spans="1:20" ht="16" x14ac:dyDescent="0.2">
      <c r="A13" s="106"/>
      <c r="B13" s="41"/>
      <c r="C13" s="41"/>
      <c r="D13" s="41"/>
      <c r="E13" s="41"/>
      <c r="F13" s="218"/>
      <c r="G13" s="41"/>
      <c r="H13" s="19"/>
      <c r="I13" s="41"/>
      <c r="J13" s="41"/>
      <c r="K13" s="41"/>
      <c r="L13" s="41"/>
      <c r="M13" s="218"/>
      <c r="N13" s="2"/>
      <c r="O13" s="2"/>
      <c r="P13" s="2"/>
      <c r="Q13" s="2"/>
      <c r="R13" s="2"/>
      <c r="S13" s="2"/>
      <c r="T13" s="2"/>
    </row>
    <row r="14" spans="1:20" ht="16" x14ac:dyDescent="0.2">
      <c r="A14" s="106"/>
      <c r="B14" s="41"/>
      <c r="C14" s="41"/>
      <c r="D14" s="41"/>
      <c r="E14"/>
      <c r="F14" s="218"/>
      <c r="G14" s="41"/>
      <c r="H14" s="19"/>
      <c r="I14" s="41"/>
      <c r="J14" s="41"/>
      <c r="K14" s="41"/>
      <c r="L14" s="41"/>
      <c r="M14" s="218"/>
      <c r="N14" s="2"/>
      <c r="O14" s="2"/>
      <c r="P14" s="2"/>
      <c r="Q14" s="2"/>
      <c r="R14" s="2"/>
      <c r="S14" s="2"/>
      <c r="T14" s="2"/>
    </row>
    <row r="15" spans="1:20" ht="16" x14ac:dyDescent="0.2">
      <c r="A15" s="106"/>
      <c r="B15" s="41"/>
      <c r="C15" s="41"/>
      <c r="D15" s="41"/>
      <c r="E15" s="41"/>
      <c r="F15" s="218"/>
      <c r="G15" s="41"/>
      <c r="H15" s="19"/>
      <c r="I15" s="41"/>
      <c r="J15" s="41"/>
      <c r="K15" s="41"/>
      <c r="L15" s="41"/>
      <c r="M15" s="218"/>
      <c r="N15" s="2"/>
      <c r="O15" s="2"/>
      <c r="P15" s="2"/>
      <c r="Q15" s="2"/>
      <c r="R15" s="2"/>
      <c r="S15" s="2"/>
      <c r="T15" s="2"/>
    </row>
    <row r="16" spans="1:20" ht="16" x14ac:dyDescent="0.2">
      <c r="A16" s="106"/>
      <c r="B16" s="41"/>
      <c r="C16" s="41"/>
      <c r="D16" s="41"/>
      <c r="E16" s="41"/>
      <c r="F16" s="218"/>
      <c r="G16" s="41"/>
      <c r="H16" s="19"/>
      <c r="I16" s="41"/>
      <c r="J16" s="41"/>
      <c r="K16" s="41"/>
      <c r="L16" s="41"/>
      <c r="M16" s="218"/>
      <c r="N16" s="2"/>
      <c r="O16" s="2"/>
      <c r="P16" s="2"/>
      <c r="Q16" s="2"/>
      <c r="R16" s="2"/>
      <c r="S16" s="2"/>
      <c r="T16" s="2"/>
    </row>
    <row r="17" spans="1:20" ht="16" x14ac:dyDescent="0.2">
      <c r="A17" s="106"/>
      <c r="B17" s="41"/>
      <c r="C17" s="41"/>
      <c r="D17" s="41"/>
      <c r="E17" s="41"/>
      <c r="F17" s="218"/>
      <c r="G17" s="41"/>
      <c r="H17" s="19"/>
      <c r="I17" s="41"/>
      <c r="J17" s="41"/>
      <c r="K17" s="41"/>
      <c r="L17" s="41"/>
      <c r="M17" s="218"/>
      <c r="N17" s="2"/>
      <c r="O17" s="2"/>
      <c r="P17" s="2"/>
      <c r="Q17" s="2"/>
      <c r="R17" s="2"/>
      <c r="S17" s="2"/>
      <c r="T17" s="2"/>
    </row>
    <row r="18" spans="1:20" ht="16" x14ac:dyDescent="0.2">
      <c r="A18" s="106"/>
      <c r="B18" s="41"/>
      <c r="C18" s="41"/>
      <c r="D18" s="41"/>
      <c r="E18" s="41"/>
      <c r="F18" s="218"/>
      <c r="G18" s="41"/>
      <c r="H18" s="19"/>
      <c r="I18" s="41"/>
      <c r="J18" s="41"/>
      <c r="K18" s="41"/>
      <c r="L18" s="41"/>
      <c r="M18" s="218"/>
      <c r="N18" s="2"/>
      <c r="O18" s="2"/>
      <c r="P18" s="2"/>
      <c r="Q18" s="2"/>
      <c r="R18" s="2"/>
      <c r="S18" s="2"/>
      <c r="T18" s="2"/>
    </row>
    <row r="19" spans="1:20" ht="16" x14ac:dyDescent="0.2">
      <c r="A19" s="106"/>
      <c r="B19" s="41"/>
      <c r="C19" s="41"/>
      <c r="D19" s="41"/>
      <c r="E19" s="41"/>
      <c r="F19" s="218"/>
      <c r="G19" s="41"/>
      <c r="H19" s="19"/>
      <c r="I19" s="41"/>
      <c r="J19" s="41"/>
      <c r="K19" s="41"/>
      <c r="L19" s="41"/>
      <c r="M19" s="218"/>
      <c r="N19" s="2"/>
      <c r="O19" s="2"/>
      <c r="P19" s="2"/>
      <c r="Q19" s="2"/>
      <c r="R19" s="2"/>
      <c r="S19" s="2"/>
      <c r="T19" s="2"/>
    </row>
    <row r="20" spans="1:20" ht="16" x14ac:dyDescent="0.2">
      <c r="A20" s="106"/>
      <c r="B20" s="41"/>
      <c r="C20" s="41"/>
      <c r="D20" s="41"/>
      <c r="E20" s="41"/>
      <c r="F20" s="218"/>
      <c r="G20" s="41"/>
      <c r="H20" s="19"/>
      <c r="I20" s="41"/>
      <c r="J20" s="41"/>
      <c r="K20" s="41"/>
      <c r="L20" s="41"/>
      <c r="M20" s="218"/>
      <c r="N20" s="2"/>
      <c r="O20" s="2"/>
      <c r="P20" s="2"/>
      <c r="Q20" s="2"/>
      <c r="R20" s="2"/>
      <c r="S20" s="2"/>
      <c r="T20" s="2"/>
    </row>
    <row r="21" spans="1:20" ht="16" x14ac:dyDescent="0.2">
      <c r="A21" s="106"/>
      <c r="B21" s="41"/>
      <c r="C21" s="41"/>
      <c r="D21" s="41"/>
      <c r="E21" s="41"/>
      <c r="F21" s="218"/>
      <c r="G21" s="41"/>
      <c r="H21" s="19"/>
      <c r="I21" s="41"/>
      <c r="J21" s="41"/>
      <c r="K21" s="41"/>
      <c r="L21" s="41"/>
      <c r="M21" s="218"/>
      <c r="N21" s="2"/>
      <c r="O21" s="2"/>
      <c r="P21" s="2"/>
      <c r="Q21" s="2"/>
      <c r="R21" s="2"/>
      <c r="S21" s="2"/>
      <c r="T21" s="2"/>
    </row>
    <row r="22" spans="1:20" ht="16" x14ac:dyDescent="0.2">
      <c r="A22" s="106"/>
      <c r="B22" s="41"/>
      <c r="C22" s="41"/>
      <c r="D22" s="41"/>
      <c r="E22" s="41"/>
      <c r="F22" s="218"/>
      <c r="G22" s="41"/>
      <c r="H22" s="19"/>
      <c r="I22" s="41"/>
      <c r="J22" s="41"/>
      <c r="K22" s="41"/>
      <c r="L22" s="41"/>
      <c r="M22" s="218"/>
      <c r="N22" s="2"/>
      <c r="O22" s="2"/>
      <c r="P22" s="2"/>
      <c r="Q22" s="2"/>
      <c r="R22" s="2"/>
      <c r="S22" s="2"/>
      <c r="T22" s="2"/>
    </row>
    <row r="23" spans="1:20" ht="16" x14ac:dyDescent="0.2">
      <c r="A23" s="106"/>
      <c r="B23" s="41"/>
      <c r="C23" s="41"/>
      <c r="D23" s="41"/>
      <c r="E23" s="41"/>
      <c r="F23" s="218"/>
      <c r="G23" s="41"/>
      <c r="H23" s="19"/>
      <c r="I23" s="41"/>
      <c r="J23" s="41"/>
      <c r="K23" s="41"/>
      <c r="L23" s="41"/>
      <c r="M23" s="218"/>
      <c r="N23" s="2"/>
      <c r="O23" s="2"/>
      <c r="P23" s="2"/>
      <c r="Q23" s="2"/>
      <c r="R23" s="2"/>
      <c r="S23" s="2"/>
      <c r="T23" s="2"/>
    </row>
    <row r="24" spans="1:20" ht="16" x14ac:dyDescent="0.2">
      <c r="A24" s="106"/>
      <c r="B24" s="41"/>
      <c r="C24" s="41"/>
      <c r="D24" s="41"/>
      <c r="E24" s="41"/>
      <c r="F24" s="218"/>
      <c r="G24" s="41"/>
      <c r="H24" s="19"/>
      <c r="I24" s="41"/>
      <c r="J24" s="41"/>
      <c r="K24" s="41"/>
      <c r="L24" s="41"/>
      <c r="M24" s="218"/>
      <c r="N24" s="2"/>
      <c r="O24" s="2"/>
      <c r="P24" s="2"/>
      <c r="Q24" s="2"/>
      <c r="R24" s="2"/>
      <c r="S24" s="2"/>
      <c r="T24" s="2"/>
    </row>
    <row r="25" spans="1:20" ht="16" x14ac:dyDescent="0.2">
      <c r="A25" s="106"/>
      <c r="B25" s="41"/>
      <c r="C25" s="41"/>
      <c r="D25" s="41"/>
      <c r="E25" s="41"/>
      <c r="F25" s="218"/>
      <c r="G25" s="41"/>
      <c r="H25" s="19"/>
      <c r="I25" s="41"/>
      <c r="J25" s="41"/>
      <c r="K25" s="41"/>
      <c r="L25" s="41"/>
      <c r="M25" s="218"/>
      <c r="N25" s="2"/>
      <c r="O25" s="2"/>
      <c r="P25" s="2"/>
      <c r="Q25" s="2"/>
      <c r="R25" s="2"/>
      <c r="S25" s="2"/>
      <c r="T25" s="2"/>
    </row>
    <row r="26" spans="1:20" ht="16" x14ac:dyDescent="0.2">
      <c r="A26" s="106"/>
      <c r="B26" s="41"/>
      <c r="C26" s="41"/>
      <c r="D26" s="41"/>
      <c r="E26" s="41"/>
      <c r="F26" s="218"/>
      <c r="G26" s="41"/>
      <c r="H26" s="19"/>
      <c r="I26" s="41"/>
      <c r="J26" s="41"/>
      <c r="K26" s="41"/>
      <c r="L26" s="41"/>
      <c r="M26" s="218"/>
      <c r="N26" s="2"/>
      <c r="O26" s="2"/>
      <c r="P26" s="2"/>
      <c r="Q26" s="2"/>
      <c r="R26" s="2"/>
      <c r="S26" s="2"/>
      <c r="T26" s="2"/>
    </row>
    <row r="27" spans="1:20" ht="16" x14ac:dyDescent="0.2">
      <c r="A27" s="106"/>
      <c r="B27" s="41"/>
      <c r="C27" s="41"/>
      <c r="D27" s="41"/>
      <c r="E27" s="41"/>
      <c r="F27" s="218"/>
      <c r="G27" s="41"/>
      <c r="H27" s="19"/>
      <c r="I27" s="41"/>
      <c r="J27" s="41"/>
      <c r="K27" s="41"/>
      <c r="L27" s="41"/>
      <c r="M27" s="218"/>
      <c r="N27" s="2"/>
      <c r="O27" s="2"/>
      <c r="P27" s="2"/>
      <c r="Q27" s="2"/>
      <c r="R27" s="2"/>
      <c r="S27" s="2"/>
      <c r="T27" s="2"/>
    </row>
    <row r="28" spans="1:20" ht="16" x14ac:dyDescent="0.2">
      <c r="A28" s="106"/>
      <c r="B28" s="41"/>
      <c r="C28" s="41"/>
      <c r="D28" s="41"/>
      <c r="E28" s="41"/>
      <c r="F28" s="218"/>
      <c r="G28" s="41"/>
      <c r="H28" s="19"/>
      <c r="I28" s="41"/>
      <c r="J28" s="41"/>
      <c r="K28" s="41"/>
      <c r="L28" s="41"/>
      <c r="M28" s="218"/>
      <c r="N28" s="2"/>
      <c r="O28" s="2"/>
      <c r="P28" s="2"/>
      <c r="Q28" s="2"/>
      <c r="R28" s="2"/>
      <c r="S28" s="2"/>
      <c r="T28" s="2"/>
    </row>
    <row r="29" spans="1:20" ht="16" x14ac:dyDescent="0.2">
      <c r="A29" s="106"/>
      <c r="B29" s="41"/>
      <c r="C29" s="41"/>
      <c r="D29" s="41"/>
      <c r="E29" s="41"/>
      <c r="F29" s="218"/>
      <c r="G29" s="41"/>
      <c r="H29" s="19"/>
      <c r="I29" s="41"/>
      <c r="J29" s="41"/>
      <c r="K29" s="41"/>
      <c r="L29" s="41"/>
      <c r="M29" s="218"/>
      <c r="N29" s="2"/>
      <c r="O29" s="2"/>
      <c r="P29" s="2"/>
      <c r="Q29" s="2"/>
      <c r="R29" s="2"/>
      <c r="S29" s="2"/>
      <c r="T29" s="2"/>
    </row>
    <row r="30" spans="1:20" ht="16" x14ac:dyDescent="0.2">
      <c r="A30" s="106"/>
      <c r="B30" s="41"/>
      <c r="C30" s="41"/>
      <c r="D30" s="41"/>
      <c r="E30" s="41"/>
      <c r="F30" s="218"/>
      <c r="G30" s="41"/>
      <c r="H30" s="19"/>
      <c r="I30" s="41"/>
      <c r="J30" s="41"/>
      <c r="K30" s="41"/>
      <c r="L30" s="41"/>
      <c r="M30" s="218"/>
      <c r="N30" s="2"/>
      <c r="O30" s="2"/>
      <c r="P30" s="2"/>
      <c r="Q30" s="2"/>
      <c r="R30" s="2"/>
      <c r="S30" s="2"/>
      <c r="T30" s="2"/>
    </row>
    <row r="31" spans="1:20" ht="16" x14ac:dyDescent="0.2">
      <c r="A31" s="106"/>
      <c r="B31" s="41"/>
      <c r="C31" s="41"/>
      <c r="D31" s="41"/>
      <c r="E31" s="41"/>
      <c r="F31" s="218"/>
      <c r="G31" s="41"/>
      <c r="H31" s="19"/>
      <c r="I31" s="41"/>
      <c r="J31" s="41"/>
      <c r="K31" s="41"/>
      <c r="L31" s="41"/>
      <c r="M31" s="218"/>
      <c r="N31" s="2"/>
      <c r="O31" s="2"/>
      <c r="P31" s="2"/>
      <c r="Q31" s="2"/>
      <c r="R31" s="2"/>
      <c r="S31" s="2"/>
      <c r="T31" s="2"/>
    </row>
    <row r="32" spans="1:20" ht="16" x14ac:dyDescent="0.2">
      <c r="A32" s="106"/>
      <c r="B32" s="41"/>
      <c r="C32" s="41"/>
      <c r="D32" s="41"/>
      <c r="E32" s="41"/>
      <c r="F32" s="218"/>
      <c r="G32" s="41"/>
      <c r="H32" s="19"/>
      <c r="I32" s="41"/>
      <c r="J32" s="41"/>
      <c r="K32" s="41"/>
      <c r="L32" s="41"/>
      <c r="M32" s="218"/>
      <c r="N32" s="2"/>
      <c r="O32" s="2"/>
      <c r="P32" s="2"/>
      <c r="Q32" s="2"/>
      <c r="R32" s="2"/>
      <c r="S32" s="2"/>
      <c r="T32" s="2"/>
    </row>
    <row r="33" spans="1:60" ht="16" x14ac:dyDescent="0.2">
      <c r="A33" s="106"/>
      <c r="B33" s="41"/>
      <c r="C33" s="41"/>
      <c r="D33" s="41"/>
      <c r="E33" s="41"/>
      <c r="F33" s="218"/>
      <c r="G33" s="41"/>
      <c r="H33" s="19"/>
      <c r="I33" s="41"/>
      <c r="J33" s="41"/>
      <c r="K33" s="41"/>
      <c r="L33" s="41"/>
      <c r="M33" s="218"/>
      <c r="N33" s="2"/>
      <c r="O33" s="2"/>
      <c r="P33" s="2"/>
      <c r="Q33" s="2"/>
      <c r="R33" s="2"/>
      <c r="S33" s="2"/>
      <c r="T33" s="2"/>
    </row>
    <row r="34" spans="1:60" ht="16" x14ac:dyDescent="0.2">
      <c r="A34" s="106"/>
      <c r="B34" s="41"/>
      <c r="C34" s="41"/>
      <c r="D34" s="41"/>
      <c r="E34" s="41"/>
      <c r="F34" s="218"/>
      <c r="G34" s="41"/>
      <c r="H34" s="19"/>
      <c r="I34" s="41"/>
      <c r="J34" s="41"/>
      <c r="K34" s="41"/>
      <c r="L34" s="41"/>
      <c r="M34" s="218"/>
      <c r="N34" s="2"/>
      <c r="O34" s="2"/>
      <c r="P34" s="2"/>
      <c r="Q34" s="2"/>
      <c r="R34" s="2"/>
      <c r="S34" s="2"/>
      <c r="T34" s="2"/>
    </row>
    <row r="35" spans="1:60" ht="16" x14ac:dyDescent="0.2">
      <c r="A35" s="106"/>
      <c r="B35" s="41"/>
      <c r="C35" s="41"/>
      <c r="D35" s="41"/>
      <c r="E35" s="41"/>
      <c r="F35" s="218"/>
      <c r="G35" s="41"/>
      <c r="H35" s="19"/>
      <c r="I35" s="41"/>
      <c r="J35" s="41"/>
      <c r="K35" s="41"/>
      <c r="L35" s="41"/>
      <c r="M35" s="218"/>
      <c r="N35" s="2"/>
      <c r="O35" s="2"/>
      <c r="P35" s="2"/>
      <c r="Q35" s="2"/>
      <c r="R35" s="2"/>
      <c r="S35" s="2"/>
      <c r="T35" s="2"/>
    </row>
    <row r="36" spans="1:60" ht="16" x14ac:dyDescent="0.2">
      <c r="A36" s="106"/>
      <c r="B36" s="41"/>
      <c r="C36" s="41"/>
      <c r="D36" s="41"/>
      <c r="E36" s="41"/>
      <c r="F36" s="218"/>
      <c r="G36" s="41"/>
      <c r="H36" s="19"/>
      <c r="I36" s="41"/>
      <c r="J36" s="41"/>
      <c r="K36" s="41"/>
      <c r="L36" s="41"/>
      <c r="M36" s="218"/>
      <c r="N36" s="2"/>
      <c r="O36" s="2"/>
      <c r="P36" s="2"/>
      <c r="Q36" s="2"/>
      <c r="R36" s="2"/>
      <c r="S36" s="2"/>
      <c r="T36" s="2"/>
    </row>
    <row r="37" spans="1:60" ht="16" x14ac:dyDescent="0.2">
      <c r="A37" s="106"/>
      <c r="B37" s="41"/>
      <c r="C37" s="41"/>
      <c r="D37" s="41"/>
      <c r="E37" s="41"/>
      <c r="F37" s="218"/>
      <c r="G37" s="41"/>
      <c r="H37" s="19"/>
      <c r="I37" s="41"/>
      <c r="J37" s="41"/>
      <c r="K37" s="41"/>
      <c r="L37" s="41"/>
      <c r="M37" s="218"/>
      <c r="N37" s="2"/>
      <c r="O37" s="2"/>
      <c r="P37" s="2"/>
      <c r="Q37" s="2"/>
      <c r="R37" s="2"/>
      <c r="S37" s="2"/>
      <c r="T37" s="2"/>
    </row>
    <row r="38" spans="1:60" ht="16" x14ac:dyDescent="0.2">
      <c r="A38" s="106"/>
      <c r="B38" s="41"/>
      <c r="C38" s="41"/>
      <c r="D38" s="41"/>
      <c r="E38" s="41"/>
      <c r="F38" s="218"/>
      <c r="G38" s="41"/>
      <c r="H38" s="19"/>
      <c r="I38" s="41"/>
      <c r="J38" s="41"/>
      <c r="K38" s="41"/>
      <c r="L38" s="41"/>
      <c r="M38" s="218"/>
      <c r="N38" s="2"/>
      <c r="O38" s="2"/>
      <c r="P38" s="2"/>
      <c r="Q38" s="2"/>
      <c r="R38" s="2"/>
      <c r="S38" s="2"/>
      <c r="T38" s="2"/>
    </row>
    <row r="39" spans="1:60" ht="16" x14ac:dyDescent="0.2">
      <c r="A39" s="106"/>
      <c r="B39" s="41"/>
      <c r="C39" s="41"/>
      <c r="D39" s="41"/>
      <c r="E39" s="41"/>
      <c r="F39" s="218"/>
      <c r="G39" s="41"/>
      <c r="H39" s="19"/>
      <c r="I39" s="41"/>
      <c r="J39" s="41"/>
      <c r="K39" s="41"/>
      <c r="L39" s="41"/>
      <c r="M39" s="218"/>
      <c r="N39" s="2"/>
      <c r="O39" s="2"/>
      <c r="P39" s="2"/>
      <c r="Q39" s="2"/>
      <c r="R39" s="2"/>
      <c r="S39" s="2"/>
      <c r="T39" s="2"/>
    </row>
    <row r="40" spans="1:60" ht="16" x14ac:dyDescent="0.2">
      <c r="A40" s="106"/>
      <c r="B40" s="41"/>
      <c r="C40" s="41"/>
      <c r="D40" s="41"/>
      <c r="E40" s="41"/>
      <c r="F40" s="218"/>
      <c r="G40" s="41"/>
      <c r="H40" s="19"/>
      <c r="I40" s="41"/>
      <c r="J40" s="41"/>
      <c r="K40" s="41"/>
      <c r="L40" s="41"/>
      <c r="M40" s="218"/>
      <c r="N40" s="2"/>
      <c r="O40" s="2"/>
      <c r="P40" s="2"/>
      <c r="Q40" s="2"/>
      <c r="R40" s="2"/>
      <c r="S40" s="2"/>
      <c r="T40" s="2"/>
    </row>
    <row r="41" spans="1:60" ht="17" thickBot="1" x14ac:dyDescent="0.25">
      <c r="A41" s="219"/>
      <c r="B41" s="220"/>
      <c r="C41" s="220"/>
      <c r="D41" s="220"/>
      <c r="E41" s="220"/>
      <c r="F41" s="221"/>
      <c r="G41" s="41"/>
      <c r="H41" s="222"/>
      <c r="I41" s="220"/>
      <c r="J41" s="220"/>
      <c r="K41" s="220"/>
      <c r="L41" s="220"/>
      <c r="M41" s="221"/>
      <c r="N41" s="2"/>
      <c r="O41" s="2"/>
      <c r="P41" s="2"/>
      <c r="Q41" s="2"/>
      <c r="R41" s="2"/>
      <c r="S41" s="2"/>
      <c r="T41" s="2"/>
    </row>
    <row r="42" spans="1:60" s="8" customFormat="1" ht="16" x14ac:dyDescent="0.15">
      <c r="A42" s="215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4"/>
      <c r="N42" s="103"/>
      <c r="O42" s="103"/>
      <c r="P42" s="103"/>
      <c r="Q42" s="103"/>
      <c r="R42" s="103"/>
      <c r="S42" s="103"/>
      <c r="T42" s="103"/>
    </row>
    <row r="43" spans="1:60" s="8" customFormat="1" ht="16" x14ac:dyDescent="0.15">
      <c r="A43" s="215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4"/>
      <c r="N43" s="103"/>
      <c r="O43" s="103"/>
      <c r="P43" s="103"/>
      <c r="Q43" s="103"/>
      <c r="R43" s="103"/>
      <c r="S43" s="103"/>
      <c r="T43" s="103"/>
    </row>
    <row r="44" spans="1:60" s="8" customFormat="1" ht="16" x14ac:dyDescent="0.15">
      <c r="A44" s="215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4"/>
      <c r="N44" s="103"/>
      <c r="O44" s="103"/>
      <c r="P44" s="103"/>
      <c r="Q44" s="103"/>
      <c r="R44" s="103"/>
      <c r="S44" s="103"/>
      <c r="T44" s="103"/>
    </row>
    <row r="45" spans="1:60" s="8" customFormat="1" ht="12" customHeight="1" thickBot="1" x14ac:dyDescent="0.2">
      <c r="A45" s="215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4"/>
      <c r="N45" s="103"/>
      <c r="O45" s="103"/>
      <c r="P45" s="103"/>
      <c r="Q45" s="103"/>
      <c r="R45" s="103"/>
      <c r="S45" s="103"/>
      <c r="T45" s="103"/>
    </row>
    <row r="46" spans="1:60" s="8" customFormat="1" ht="15.75" customHeight="1" thickBot="1" x14ac:dyDescent="0.2">
      <c r="A46" s="418" t="s">
        <v>85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20"/>
      <c r="N46" s="103"/>
      <c r="O46" s="103"/>
      <c r="P46" s="103"/>
      <c r="Q46" s="103"/>
      <c r="R46" s="103"/>
      <c r="S46" s="103"/>
      <c r="T46" s="103"/>
    </row>
    <row r="47" spans="1:60" s="8" customFormat="1" ht="16" x14ac:dyDescent="0.2">
      <c r="A47" s="321">
        <v>45912</v>
      </c>
      <c r="B47" s="322" t="s">
        <v>90</v>
      </c>
      <c r="C47" s="322"/>
      <c r="D47" s="322"/>
      <c r="E47" s="322"/>
      <c r="F47" s="322"/>
      <c r="G47" s="322"/>
      <c r="H47" s="322"/>
      <c r="I47" s="328"/>
      <c r="J47" s="328"/>
      <c r="K47" s="328"/>
      <c r="L47" s="328"/>
      <c r="M47" s="329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</row>
    <row r="48" spans="1:60" s="8" customFormat="1" ht="16" x14ac:dyDescent="0.2">
      <c r="A48" s="323" t="s">
        <v>156</v>
      </c>
      <c r="B48" s="324" t="s">
        <v>91</v>
      </c>
      <c r="C48" s="324"/>
      <c r="D48" s="324"/>
      <c r="E48" s="324"/>
      <c r="F48" s="324"/>
      <c r="G48" s="324"/>
      <c r="H48" s="324"/>
      <c r="I48" s="330"/>
      <c r="J48" s="330"/>
      <c r="K48" s="330"/>
      <c r="L48" s="330"/>
      <c r="M48" s="331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</row>
    <row r="49" spans="1:60" s="8" customFormat="1" ht="16" x14ac:dyDescent="0.2">
      <c r="A49" s="323"/>
      <c r="B49" s="324"/>
      <c r="C49" s="324"/>
      <c r="D49" s="324"/>
      <c r="E49" s="324"/>
      <c r="F49" s="324"/>
      <c r="G49" s="324"/>
      <c r="H49" s="324"/>
      <c r="I49" s="330"/>
      <c r="J49" s="330"/>
      <c r="K49" s="330"/>
      <c r="L49" s="330"/>
      <c r="M49" s="331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</row>
    <row r="50" spans="1:60" s="8" customFormat="1" ht="16" x14ac:dyDescent="0.2">
      <c r="A50" s="323"/>
      <c r="B50" s="324" t="s">
        <v>92</v>
      </c>
      <c r="C50" s="324"/>
      <c r="D50" s="324"/>
      <c r="E50" s="324"/>
      <c r="F50" s="324"/>
      <c r="G50" s="324"/>
      <c r="H50" s="324"/>
      <c r="I50" s="330"/>
      <c r="J50" s="330"/>
      <c r="K50" s="330"/>
      <c r="L50" s="330"/>
      <c r="M50" s="331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</row>
    <row r="51" spans="1:60" s="8" customFormat="1" ht="16" x14ac:dyDescent="0.2">
      <c r="A51" s="323"/>
      <c r="B51" s="325"/>
      <c r="C51" s="325" t="s">
        <v>93</v>
      </c>
      <c r="D51" s="324"/>
      <c r="E51" s="324"/>
      <c r="F51" s="324"/>
      <c r="G51" s="324"/>
      <c r="H51" s="324"/>
      <c r="I51" s="330"/>
      <c r="J51" s="330"/>
      <c r="K51" s="330"/>
      <c r="L51" s="330"/>
      <c r="M51" s="331"/>
      <c r="N51" s="22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</row>
    <row r="52" spans="1:60" s="8" customFormat="1" ht="16" x14ac:dyDescent="0.2">
      <c r="A52" s="323"/>
      <c r="B52" s="332"/>
      <c r="C52" s="332" t="s">
        <v>157</v>
      </c>
      <c r="D52" s="324"/>
      <c r="E52" s="324"/>
      <c r="F52" s="324"/>
      <c r="G52" s="324"/>
      <c r="H52" s="324"/>
      <c r="I52" s="330"/>
      <c r="J52" s="330"/>
      <c r="K52" s="330"/>
      <c r="L52" s="330"/>
      <c r="M52" s="331"/>
      <c r="N52" s="22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</row>
    <row r="53" spans="1:60" s="8" customFormat="1" ht="16" x14ac:dyDescent="0.2">
      <c r="A53" s="323"/>
      <c r="B53" s="332"/>
      <c r="C53" s="332"/>
      <c r="D53" s="324"/>
      <c r="E53" s="324"/>
      <c r="F53" s="324"/>
      <c r="G53" s="324"/>
      <c r="H53" s="324"/>
      <c r="I53" s="330"/>
      <c r="J53" s="330"/>
      <c r="K53" s="330"/>
      <c r="L53" s="330"/>
      <c r="M53" s="331"/>
      <c r="N53" s="22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</row>
    <row r="54" spans="1:60" s="8" customFormat="1" ht="16" x14ac:dyDescent="0.2">
      <c r="A54" s="323"/>
      <c r="B54" s="332"/>
      <c r="C54" s="332"/>
      <c r="D54" s="324"/>
      <c r="E54" s="324"/>
      <c r="F54" s="324"/>
      <c r="G54" s="324"/>
      <c r="H54" s="324"/>
      <c r="I54" s="330"/>
      <c r="J54" s="330"/>
      <c r="K54" s="330"/>
      <c r="L54" s="330"/>
      <c r="M54" s="331"/>
      <c r="N54" s="22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</row>
    <row r="55" spans="1:60" s="8" customFormat="1" ht="16" x14ac:dyDescent="0.2">
      <c r="A55" s="323"/>
      <c r="B55" s="333"/>
      <c r="C55" s="333"/>
      <c r="D55" s="324"/>
      <c r="E55" s="324"/>
      <c r="F55" s="324"/>
      <c r="G55" s="324"/>
      <c r="H55" s="324"/>
      <c r="I55" s="330"/>
      <c r="J55" s="330"/>
      <c r="K55" s="330"/>
      <c r="L55" s="330"/>
      <c r="M55" s="331"/>
      <c r="N55" s="22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</row>
    <row r="56" spans="1:60" s="8" customFormat="1" ht="16" x14ac:dyDescent="0.2">
      <c r="A56" s="323"/>
      <c r="B56" s="333"/>
      <c r="C56" s="333" t="s">
        <v>89</v>
      </c>
      <c r="D56" s="324"/>
      <c r="E56" s="324"/>
      <c r="F56" s="324"/>
      <c r="G56" s="324"/>
      <c r="H56" s="324"/>
      <c r="I56" s="330"/>
      <c r="J56" s="330"/>
      <c r="K56" s="330"/>
      <c r="L56" s="330"/>
      <c r="M56" s="331"/>
      <c r="N56" s="22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</row>
    <row r="57" spans="1:60" s="8" customFormat="1" ht="16" x14ac:dyDescent="0.2">
      <c r="A57" s="323"/>
      <c r="B57" s="332"/>
      <c r="C57" s="332" t="s">
        <v>94</v>
      </c>
      <c r="D57" s="334" t="s">
        <v>153</v>
      </c>
      <c r="E57" s="334"/>
      <c r="F57" s="334"/>
      <c r="G57" s="334"/>
      <c r="H57" s="334"/>
      <c r="I57" s="334"/>
      <c r="J57" s="334"/>
      <c r="K57" s="334"/>
      <c r="L57" s="334"/>
      <c r="M57" s="335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</row>
    <row r="58" spans="1:60" s="8" customFormat="1" ht="16" x14ac:dyDescent="0.2">
      <c r="A58" s="323"/>
      <c r="B58" s="332"/>
      <c r="C58" s="332" t="s">
        <v>95</v>
      </c>
      <c r="D58" s="334" t="s">
        <v>154</v>
      </c>
      <c r="E58" s="334"/>
      <c r="F58" s="334"/>
      <c r="G58" s="334"/>
      <c r="H58" s="334"/>
      <c r="I58" s="334"/>
      <c r="J58" s="334"/>
      <c r="K58" s="334"/>
      <c r="L58" s="334"/>
      <c r="M58" s="335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</row>
    <row r="59" spans="1:60" s="8" customFormat="1" ht="16" x14ac:dyDescent="0.2">
      <c r="A59" s="323"/>
      <c r="B59" s="332"/>
      <c r="C59" s="325"/>
      <c r="D59" s="334"/>
      <c r="E59" s="334"/>
      <c r="F59" s="334"/>
      <c r="G59" s="334"/>
      <c r="H59" s="334"/>
      <c r="I59" s="334"/>
      <c r="J59" s="334"/>
      <c r="K59" s="334"/>
      <c r="L59" s="334"/>
      <c r="M59" s="335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</row>
    <row r="60" spans="1:60" s="8" customFormat="1" ht="16" x14ac:dyDescent="0.2">
      <c r="A60" s="323"/>
      <c r="B60" s="325"/>
      <c r="C60" s="325"/>
      <c r="D60" s="334"/>
      <c r="E60" s="334"/>
      <c r="F60" s="334"/>
      <c r="G60" s="334"/>
      <c r="H60" s="334"/>
      <c r="I60" s="334"/>
      <c r="J60" s="334"/>
      <c r="K60" s="334"/>
      <c r="L60" s="334"/>
      <c r="M60" s="335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</row>
    <row r="61" spans="1:60" s="8" customFormat="1" ht="16" x14ac:dyDescent="0.2">
      <c r="A61" s="323"/>
      <c r="B61" s="336" t="s">
        <v>85</v>
      </c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5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</row>
    <row r="62" spans="1:60" s="8" customFormat="1" ht="16" x14ac:dyDescent="0.2">
      <c r="A62" s="323"/>
      <c r="B62" s="337" t="s">
        <v>176</v>
      </c>
      <c r="C62" s="325"/>
      <c r="D62" s="325"/>
      <c r="E62" s="325"/>
      <c r="F62" s="325"/>
      <c r="G62" s="325"/>
      <c r="H62" s="325"/>
      <c r="I62" s="325"/>
      <c r="J62" s="325"/>
      <c r="K62" s="325"/>
      <c r="L62" s="325"/>
      <c r="M62" s="338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</row>
    <row r="63" spans="1:60" s="8" customFormat="1" ht="16" x14ac:dyDescent="0.2">
      <c r="A63" s="323"/>
      <c r="B63" s="339" t="s">
        <v>177</v>
      </c>
      <c r="C63" s="325"/>
      <c r="D63" s="325"/>
      <c r="E63" s="325"/>
      <c r="F63" s="325"/>
      <c r="G63" s="325"/>
      <c r="H63" s="325"/>
      <c r="I63" s="325"/>
      <c r="J63" s="325"/>
      <c r="K63" s="325"/>
      <c r="L63" s="325"/>
      <c r="M63" s="338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</row>
    <row r="64" spans="1:60" s="8" customFormat="1" ht="16" x14ac:dyDescent="0.2">
      <c r="A64" s="323"/>
      <c r="B64" s="339" t="s">
        <v>178</v>
      </c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38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</row>
    <row r="65" spans="1:60" s="8" customFormat="1" ht="16" x14ac:dyDescent="0.2">
      <c r="A65" s="323"/>
      <c r="B65" s="339" t="s">
        <v>179</v>
      </c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M65" s="338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</row>
    <row r="66" spans="1:60" s="8" customFormat="1" ht="16" x14ac:dyDescent="0.2">
      <c r="A66" s="323"/>
      <c r="B66" s="339" t="s">
        <v>180</v>
      </c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38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</row>
    <row r="67" spans="1:60" s="8" customFormat="1" ht="16" x14ac:dyDescent="0.2">
      <c r="A67" s="323"/>
      <c r="B67" s="340" t="s">
        <v>181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38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</row>
    <row r="68" spans="1:60" s="8" customFormat="1" ht="17" thickBot="1" x14ac:dyDescent="0.25">
      <c r="A68" s="323"/>
      <c r="B68" s="339"/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M68" s="338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</row>
    <row r="69" spans="1:60" s="8" customFormat="1" ht="16" x14ac:dyDescent="0.2">
      <c r="A69" s="321">
        <v>45947</v>
      </c>
      <c r="B69" s="322" t="s">
        <v>202</v>
      </c>
      <c r="C69" s="363"/>
      <c r="D69" s="364"/>
      <c r="E69" s="326"/>
      <c r="F69" s="326"/>
      <c r="G69" s="326"/>
      <c r="H69" s="326"/>
      <c r="I69" s="326"/>
      <c r="J69" s="326"/>
      <c r="K69" s="326"/>
      <c r="L69" s="326"/>
      <c r="M69" s="327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</row>
    <row r="70" spans="1:60" s="8" customFormat="1" ht="16" x14ac:dyDescent="0.2">
      <c r="A70" s="323" t="s">
        <v>203</v>
      </c>
      <c r="B70" s="324" t="s">
        <v>204</v>
      </c>
      <c r="C70" s="365"/>
      <c r="D70" s="366"/>
      <c r="E70" s="2"/>
      <c r="F70" s="2"/>
      <c r="G70" s="2"/>
      <c r="H70" s="2"/>
      <c r="I70" s="2"/>
      <c r="J70" s="2"/>
      <c r="K70" s="2"/>
      <c r="L70" s="2"/>
      <c r="M70" s="5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</row>
    <row r="71" spans="1:60" s="8" customFormat="1" ht="16" x14ac:dyDescent="0.2">
      <c r="A71" s="367"/>
      <c r="B71" s="366" t="s">
        <v>208</v>
      </c>
      <c r="C71" s="366"/>
      <c r="D71" s="366"/>
      <c r="E71" s="2"/>
      <c r="F71" s="2"/>
      <c r="G71" s="2"/>
      <c r="H71" s="2"/>
      <c r="I71" s="2"/>
      <c r="J71" s="2"/>
      <c r="K71" s="2"/>
      <c r="L71" s="2"/>
      <c r="M71" s="5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</row>
    <row r="72" spans="1:60" s="8" customFormat="1" ht="16" x14ac:dyDescent="0.2">
      <c r="A72" s="367"/>
      <c r="B72" s="366" t="s">
        <v>209</v>
      </c>
      <c r="C72" s="366"/>
      <c r="D72" s="366"/>
      <c r="E72" s="2"/>
      <c r="F72" s="2"/>
      <c r="G72" s="2"/>
      <c r="H72" s="2"/>
      <c r="I72" s="2"/>
      <c r="J72" s="2"/>
      <c r="K72" s="2"/>
      <c r="L72" s="2"/>
      <c r="M72" s="5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</row>
    <row r="73" spans="1:60" s="8" customFormat="1" ht="16" x14ac:dyDescent="0.2">
      <c r="A73" s="367"/>
      <c r="B73" s="366" t="s">
        <v>221</v>
      </c>
      <c r="C73" s="366"/>
      <c r="D73" s="366"/>
      <c r="E73" s="2"/>
      <c r="F73" s="2"/>
      <c r="G73" s="2"/>
      <c r="H73" s="2"/>
      <c r="I73" s="2"/>
      <c r="J73" s="2"/>
      <c r="K73" s="2"/>
      <c r="L73" s="2"/>
      <c r="M73" s="5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</row>
    <row r="74" spans="1:60" s="8" customFormat="1" ht="16" x14ac:dyDescent="0.2">
      <c r="A74" s="367"/>
      <c r="B74" s="368" t="s">
        <v>222</v>
      </c>
      <c r="C74" s="366"/>
      <c r="D74" s="366"/>
      <c r="E74" s="2"/>
      <c r="F74" s="2"/>
      <c r="G74" s="2"/>
      <c r="H74" s="2"/>
      <c r="I74" s="2"/>
      <c r="J74" s="2"/>
      <c r="K74" s="2"/>
      <c r="L74" s="2"/>
      <c r="M74" s="5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</row>
    <row r="75" spans="1:60" s="8" customFormat="1" ht="16" x14ac:dyDescent="0.2">
      <c r="A75" s="367"/>
      <c r="B75" s="368" t="s">
        <v>223</v>
      </c>
      <c r="C75" s="366"/>
      <c r="D75" s="366"/>
      <c r="E75" s="2"/>
      <c r="F75" s="2"/>
      <c r="G75" s="2"/>
      <c r="H75" s="2"/>
      <c r="I75" s="2"/>
      <c r="J75" s="2"/>
      <c r="K75" s="2"/>
      <c r="L75" s="2"/>
      <c r="M75" s="5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</row>
    <row r="76" spans="1:60" s="8" customFormat="1" ht="16" x14ac:dyDescent="0.2">
      <c r="A76" s="367"/>
      <c r="B76" s="368" t="s">
        <v>210</v>
      </c>
      <c r="C76" s="366"/>
      <c r="D76" s="366"/>
      <c r="E76" s="2"/>
      <c r="F76" s="2"/>
      <c r="G76" s="2"/>
      <c r="H76" s="2"/>
      <c r="I76" s="2"/>
      <c r="J76" s="2"/>
      <c r="K76" s="2"/>
      <c r="L76" s="2"/>
      <c r="M76" s="5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</row>
    <row r="77" spans="1:60" s="8" customFormat="1" ht="16" x14ac:dyDescent="0.2">
      <c r="A77" s="367"/>
      <c r="B77" s="368" t="s">
        <v>224</v>
      </c>
      <c r="C77" s="366"/>
      <c r="D77" s="366"/>
      <c r="E77" s="2"/>
      <c r="F77" s="2"/>
      <c r="G77" s="2"/>
      <c r="H77" s="2"/>
      <c r="I77" s="2"/>
      <c r="J77" s="2"/>
      <c r="K77" s="2"/>
      <c r="L77" s="2"/>
      <c r="M77" s="5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</row>
    <row r="78" spans="1:60" s="8" customFormat="1" ht="16" x14ac:dyDescent="0.2">
      <c r="A78" s="367"/>
      <c r="B78" s="366" t="s">
        <v>213</v>
      </c>
      <c r="C78" s="366"/>
      <c r="D78" s="366"/>
      <c r="E78" s="2"/>
      <c r="F78" s="2"/>
      <c r="G78" s="2"/>
      <c r="H78" s="2"/>
      <c r="I78" s="2"/>
      <c r="J78" s="2"/>
      <c r="K78" s="2"/>
      <c r="L78" s="2"/>
      <c r="M78" s="5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</row>
    <row r="79" spans="1:60" ht="16" x14ac:dyDescent="0.2">
      <c r="A79" s="367"/>
      <c r="B79" s="369" t="s">
        <v>214</v>
      </c>
      <c r="C79" s="366"/>
      <c r="D79" s="366"/>
      <c r="E79" s="2"/>
      <c r="F79" s="2"/>
      <c r="G79" s="2"/>
      <c r="H79" s="2"/>
      <c r="I79" s="2"/>
      <c r="J79" s="2"/>
      <c r="K79" s="2"/>
      <c r="L79" s="2"/>
      <c r="M79" s="5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6" x14ac:dyDescent="0.2">
      <c r="A80" s="367"/>
      <c r="B80" s="370" t="s">
        <v>215</v>
      </c>
      <c r="C80" s="366"/>
      <c r="D80" s="366"/>
      <c r="E80" s="2"/>
      <c r="F80" s="2"/>
      <c r="G80" s="2"/>
      <c r="H80" s="2"/>
      <c r="I80" s="2"/>
      <c r="J80" s="2"/>
      <c r="K80" s="2"/>
      <c r="L80" s="2"/>
      <c r="M80" s="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6" x14ac:dyDescent="0.2">
      <c r="A81" s="367"/>
      <c r="B81" s="370" t="s">
        <v>216</v>
      </c>
      <c r="C81" s="366"/>
      <c r="D81" s="366"/>
      <c r="E81" s="2"/>
      <c r="F81" s="2"/>
      <c r="G81" s="2"/>
      <c r="H81" s="2"/>
      <c r="I81" s="2"/>
      <c r="J81" s="2"/>
      <c r="K81" s="2"/>
      <c r="L81" s="2"/>
      <c r="M81" s="5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6" x14ac:dyDescent="0.2">
      <c r="A82" s="323">
        <v>45950</v>
      </c>
      <c r="B82" s="366" t="s">
        <v>228</v>
      </c>
      <c r="C82" s="366"/>
      <c r="D82" s="366"/>
      <c r="E82" s="2"/>
      <c r="F82" s="2"/>
      <c r="G82" s="2"/>
      <c r="H82" s="2"/>
      <c r="I82" s="2"/>
      <c r="J82" s="2"/>
      <c r="K82" s="2"/>
      <c r="L82" s="2"/>
      <c r="M82" s="5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6" x14ac:dyDescent="0.2">
      <c r="A83" s="323" t="s">
        <v>203</v>
      </c>
      <c r="B83" s="368" t="s">
        <v>236</v>
      </c>
      <c r="C83" s="366"/>
      <c r="D83" s="366"/>
      <c r="E83" s="2"/>
      <c r="F83" s="2"/>
      <c r="G83" s="2"/>
      <c r="H83" s="2"/>
      <c r="I83" s="2"/>
      <c r="J83" s="2"/>
      <c r="K83" s="2"/>
      <c r="L83" s="2"/>
      <c r="M83" s="5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6" x14ac:dyDescent="0.2">
      <c r="A84" s="323"/>
      <c r="B84" s="368" t="s">
        <v>237</v>
      </c>
      <c r="C84" s="366"/>
      <c r="D84" s="366"/>
      <c r="E84" s="2"/>
      <c r="F84" s="2"/>
      <c r="G84" s="2"/>
      <c r="H84" s="2"/>
      <c r="I84" s="2"/>
      <c r="J84" s="2"/>
      <c r="K84" s="2"/>
      <c r="L84" s="2"/>
      <c r="M84" s="5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6" x14ac:dyDescent="0.2">
      <c r="A85" s="323"/>
      <c r="B85" s="368" t="s">
        <v>244</v>
      </c>
      <c r="C85" s="366"/>
      <c r="D85" s="366"/>
      <c r="E85" s="2"/>
      <c r="F85" s="2"/>
      <c r="G85" s="2"/>
      <c r="H85" s="2"/>
      <c r="I85" s="2"/>
      <c r="J85" s="2"/>
      <c r="K85" s="2"/>
      <c r="L85" s="2"/>
      <c r="M85" s="5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6" x14ac:dyDescent="0.2">
      <c r="A86" s="367"/>
      <c r="B86" s="366" t="s">
        <v>238</v>
      </c>
      <c r="C86" s="366"/>
      <c r="D86" s="366"/>
      <c r="E86" s="2"/>
      <c r="F86" s="2"/>
      <c r="G86" s="2"/>
      <c r="H86" s="2"/>
      <c r="I86" s="2"/>
      <c r="J86" s="2"/>
      <c r="K86" s="2"/>
      <c r="L86" s="2"/>
      <c r="M86" s="5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6" x14ac:dyDescent="0.2">
      <c r="A87" s="367"/>
      <c r="B87" s="366" t="s">
        <v>239</v>
      </c>
      <c r="C87" s="366"/>
      <c r="D87" s="366"/>
      <c r="E87" s="2"/>
      <c r="F87" s="2"/>
      <c r="G87" s="2"/>
      <c r="H87" s="2"/>
      <c r="I87" s="2"/>
      <c r="J87" s="2"/>
      <c r="K87" s="2"/>
      <c r="L87" s="2"/>
      <c r="M87" s="5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6" x14ac:dyDescent="0.2">
      <c r="A88" s="367"/>
      <c r="B88" s="366" t="s">
        <v>240</v>
      </c>
      <c r="C88" s="366"/>
      <c r="D88" s="366"/>
      <c r="E88" s="2"/>
      <c r="F88" s="2"/>
      <c r="G88" s="2"/>
      <c r="H88" s="2"/>
      <c r="I88" s="2"/>
      <c r="J88" s="2"/>
      <c r="K88" s="2"/>
      <c r="L88" s="2"/>
      <c r="M88" s="5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7" thickBot="1" x14ac:dyDescent="0.25">
      <c r="A89" s="371"/>
      <c r="B89" s="372" t="s">
        <v>245</v>
      </c>
      <c r="C89" s="372"/>
      <c r="D89" s="372"/>
      <c r="E89" s="272"/>
      <c r="F89" s="272"/>
      <c r="G89" s="272"/>
      <c r="H89" s="272"/>
      <c r="I89" s="272"/>
      <c r="J89" s="272"/>
      <c r="K89" s="272"/>
      <c r="L89" s="272"/>
      <c r="M89" s="27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6" x14ac:dyDescent="0.2">
      <c r="A90" s="321">
        <v>46036</v>
      </c>
      <c r="B90" s="392" t="s">
        <v>248</v>
      </c>
      <c r="C90" s="393"/>
      <c r="D90" s="393"/>
      <c r="E90" s="374"/>
      <c r="F90" s="374"/>
      <c r="G90" s="374"/>
      <c r="H90" s="374"/>
      <c r="I90" s="374"/>
      <c r="J90" s="374"/>
      <c r="K90" s="374"/>
      <c r="L90" s="374"/>
      <c r="M90" s="375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6" x14ac:dyDescent="0.2">
      <c r="A91" s="323" t="s">
        <v>156</v>
      </c>
      <c r="B91" s="324" t="s">
        <v>249</v>
      </c>
      <c r="C91" s="325"/>
      <c r="D91" s="325"/>
      <c r="E91" s="377"/>
      <c r="F91" s="377"/>
      <c r="G91" s="377"/>
      <c r="H91" s="377"/>
      <c r="I91" s="377"/>
      <c r="J91" s="377"/>
      <c r="K91" s="377"/>
      <c r="L91" s="377"/>
      <c r="M91" s="37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6" x14ac:dyDescent="0.2">
      <c r="A92" s="323"/>
      <c r="B92" s="339" t="s">
        <v>252</v>
      </c>
      <c r="C92" s="325"/>
      <c r="D92" s="325"/>
      <c r="E92" s="377"/>
      <c r="F92" s="377"/>
      <c r="G92" s="377"/>
      <c r="H92" s="377"/>
      <c r="I92" s="377"/>
      <c r="J92" s="377"/>
      <c r="K92" s="377"/>
      <c r="L92" s="377"/>
      <c r="M92" s="37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6" x14ac:dyDescent="0.2">
      <c r="A93" s="323"/>
      <c r="B93" s="339" t="s">
        <v>254</v>
      </c>
      <c r="C93" s="325"/>
      <c r="D93" s="325"/>
      <c r="E93" s="377"/>
      <c r="F93" s="377"/>
      <c r="G93" s="377"/>
      <c r="H93" s="377"/>
      <c r="I93" s="377"/>
      <c r="J93" s="377"/>
      <c r="K93" s="377"/>
      <c r="L93" s="377"/>
      <c r="M93" s="37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6" x14ac:dyDescent="0.2">
      <c r="A94" s="367"/>
      <c r="B94" s="394" t="s">
        <v>255</v>
      </c>
      <c r="C94" s="366"/>
      <c r="D94" s="366"/>
      <c r="E94" s="2"/>
      <c r="F94" s="2"/>
      <c r="G94" s="2"/>
      <c r="H94" s="2"/>
      <c r="I94" s="2"/>
      <c r="J94" s="2"/>
      <c r="K94" s="2"/>
      <c r="L94" s="2"/>
      <c r="M94" s="5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6" x14ac:dyDescent="0.2">
      <c r="A95" s="367"/>
      <c r="B95" s="394" t="s">
        <v>256</v>
      </c>
      <c r="C95" s="366"/>
      <c r="D95" s="366"/>
      <c r="E95" s="2"/>
      <c r="F95" s="2"/>
      <c r="G95" s="2"/>
      <c r="H95" s="2"/>
      <c r="I95" s="2"/>
      <c r="J95" s="2"/>
      <c r="K95" s="2"/>
      <c r="L95" s="2"/>
      <c r="M95" s="5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7" thickBot="1" x14ac:dyDescent="0.25">
      <c r="A96" s="371"/>
      <c r="B96" s="395"/>
      <c r="C96" s="372"/>
      <c r="D96" s="372"/>
      <c r="E96" s="272"/>
      <c r="F96" s="272"/>
      <c r="G96" s="272"/>
      <c r="H96" s="272"/>
      <c r="I96" s="272"/>
      <c r="J96" s="272"/>
      <c r="K96" s="272"/>
      <c r="L96" s="272"/>
      <c r="M96" s="27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6" x14ac:dyDescent="0.2">
      <c r="A97" s="321">
        <v>46070</v>
      </c>
      <c r="B97" s="322" t="s">
        <v>261</v>
      </c>
      <c r="C97" s="393"/>
      <c r="D97" s="374"/>
      <c r="E97" s="374"/>
      <c r="F97" s="374"/>
      <c r="G97" s="374"/>
      <c r="H97" s="374"/>
      <c r="I97" s="374"/>
      <c r="J97" s="374"/>
      <c r="K97" s="374"/>
      <c r="L97" s="374"/>
      <c r="M97" s="375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6" x14ac:dyDescent="0.2">
      <c r="A98" s="323" t="s">
        <v>156</v>
      </c>
      <c r="B98" s="324" t="s">
        <v>262</v>
      </c>
      <c r="C98" s="325"/>
      <c r="D98" s="377"/>
      <c r="E98" s="377"/>
      <c r="F98" s="377"/>
      <c r="G98" s="377"/>
      <c r="H98" s="377"/>
      <c r="I98" s="377"/>
      <c r="J98" s="377"/>
      <c r="K98" s="377"/>
      <c r="L98" s="377"/>
      <c r="M98" s="37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6" x14ac:dyDescent="0.2">
      <c r="A99" s="323"/>
      <c r="B99" s="339" t="s">
        <v>263</v>
      </c>
      <c r="C99" s="325"/>
      <c r="D99" s="377"/>
      <c r="E99" s="377"/>
      <c r="F99" s="377"/>
      <c r="G99" s="377"/>
      <c r="H99" s="377"/>
      <c r="I99" s="377"/>
      <c r="J99" s="377"/>
      <c r="K99" s="377"/>
      <c r="L99" s="377"/>
      <c r="M99" s="37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6" x14ac:dyDescent="0.2">
      <c r="A100" s="323"/>
      <c r="B100" s="339" t="s">
        <v>265</v>
      </c>
      <c r="C100" s="325"/>
      <c r="D100" s="377"/>
      <c r="E100" s="377"/>
      <c r="F100" s="377"/>
      <c r="G100" s="377"/>
      <c r="H100" s="377"/>
      <c r="I100" s="377"/>
      <c r="J100" s="377"/>
      <c r="K100" s="377"/>
      <c r="L100" s="377"/>
      <c r="M100" s="37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6" x14ac:dyDescent="0.2">
      <c r="A101" s="323"/>
      <c r="B101" s="339" t="s">
        <v>266</v>
      </c>
      <c r="C101" s="325"/>
      <c r="D101" s="377"/>
      <c r="E101" s="377"/>
      <c r="F101" s="377"/>
      <c r="G101" s="377"/>
      <c r="H101" s="377"/>
      <c r="I101" s="377"/>
      <c r="J101" s="377"/>
      <c r="K101" s="377"/>
      <c r="L101" s="377"/>
      <c r="M101" s="37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6" x14ac:dyDescent="0.2">
      <c r="A102" s="323"/>
      <c r="B102" s="339" t="s">
        <v>267</v>
      </c>
      <c r="C102" s="325"/>
      <c r="D102" s="377"/>
      <c r="E102" s="377"/>
      <c r="F102" s="377"/>
      <c r="G102" s="377"/>
      <c r="H102" s="377"/>
      <c r="I102" s="377"/>
      <c r="J102" s="377"/>
      <c r="K102" s="377"/>
      <c r="L102" s="377"/>
      <c r="M102" s="37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6" x14ac:dyDescent="0.2">
      <c r="A103" s="323"/>
      <c r="B103" s="339" t="s">
        <v>268</v>
      </c>
      <c r="C103" s="325"/>
      <c r="D103" s="377"/>
      <c r="E103" s="377"/>
      <c r="F103" s="377"/>
      <c r="G103" s="377"/>
      <c r="H103" s="377"/>
      <c r="I103" s="377"/>
      <c r="J103" s="377"/>
      <c r="K103" s="377"/>
      <c r="L103" s="377"/>
      <c r="M103" s="37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7" thickBot="1" x14ac:dyDescent="0.25">
      <c r="A104" s="389"/>
      <c r="B104" s="396"/>
      <c r="C104" s="390"/>
      <c r="D104" s="390"/>
      <c r="E104" s="390"/>
      <c r="F104" s="390"/>
      <c r="G104" s="390"/>
      <c r="H104" s="390"/>
      <c r="I104" s="390"/>
      <c r="J104" s="390"/>
      <c r="K104" s="390"/>
      <c r="L104" s="390"/>
      <c r="M104" s="39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6" x14ac:dyDescent="0.2">
      <c r="A105" s="216">
        <v>46136</v>
      </c>
      <c r="B105" s="388" t="s">
        <v>273</v>
      </c>
      <c r="C105" s="374"/>
      <c r="D105" s="374"/>
      <c r="E105" s="374"/>
      <c r="F105" s="374"/>
      <c r="G105" s="374"/>
      <c r="H105" s="374"/>
      <c r="I105" s="374"/>
      <c r="J105" s="374"/>
      <c r="K105" s="374"/>
      <c r="L105" s="374"/>
      <c r="M105" s="37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6" x14ac:dyDescent="0.2">
      <c r="A106" s="72" t="s">
        <v>156</v>
      </c>
      <c r="B106" s="376" t="s">
        <v>274</v>
      </c>
      <c r="C106" s="377"/>
      <c r="D106" s="377"/>
      <c r="E106" s="377"/>
      <c r="F106" s="377"/>
      <c r="G106" s="377"/>
      <c r="H106" s="377"/>
      <c r="I106" s="377"/>
      <c r="J106" s="377"/>
      <c r="K106" s="377"/>
      <c r="L106" s="377"/>
      <c r="M106" s="37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6" x14ac:dyDescent="0.2">
      <c r="A107" s="72"/>
      <c r="B107" s="377" t="s">
        <v>275</v>
      </c>
      <c r="C107" s="377"/>
      <c r="D107" s="377"/>
      <c r="E107" s="377"/>
      <c r="F107" s="377"/>
      <c r="G107" s="377"/>
      <c r="H107" s="377"/>
      <c r="I107" s="377"/>
      <c r="J107" s="377"/>
      <c r="K107" s="377"/>
      <c r="L107" s="377"/>
      <c r="M107" s="37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6" x14ac:dyDescent="0.2">
      <c r="A108" s="72"/>
      <c r="B108" s="378" t="s">
        <v>276</v>
      </c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6" x14ac:dyDescent="0.2">
      <c r="A109" s="72"/>
      <c r="B109" s="378" t="s">
        <v>277</v>
      </c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7" thickBot="1" x14ac:dyDescent="0.25">
      <c r="A110" s="389"/>
      <c r="B110" s="396"/>
      <c r="C110" s="390"/>
      <c r="D110" s="390"/>
      <c r="E110" s="390"/>
      <c r="F110" s="390"/>
      <c r="G110" s="390"/>
      <c r="H110" s="390"/>
      <c r="I110" s="390"/>
      <c r="J110" s="390"/>
      <c r="K110" s="390"/>
      <c r="L110" s="390"/>
      <c r="M110" s="39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6" x14ac:dyDescent="0.2">
      <c r="A111" s="7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6" x14ac:dyDescent="0.2">
      <c r="A112" s="7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6" x14ac:dyDescent="0.2">
      <c r="A113" s="7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6" x14ac:dyDescent="0.2">
      <c r="A114" s="7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6" x14ac:dyDescent="0.2">
      <c r="A115" s="7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6" x14ac:dyDescent="0.2">
      <c r="A116" s="7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6" x14ac:dyDescent="0.2">
      <c r="A117" s="7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6" x14ac:dyDescent="0.2">
      <c r="A118" s="7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6" x14ac:dyDescent="0.2">
      <c r="A119" s="7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6" x14ac:dyDescent="0.2">
      <c r="A120" s="7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6" x14ac:dyDescent="0.2">
      <c r="A121" s="7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6" x14ac:dyDescent="0.2">
      <c r="A122" s="7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6" x14ac:dyDescent="0.2">
      <c r="A123" s="7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6" x14ac:dyDescent="0.2">
      <c r="A124" s="7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6" x14ac:dyDescent="0.2">
      <c r="A125" s="7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6" x14ac:dyDescent="0.2">
      <c r="A126" s="7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6" x14ac:dyDescent="0.2">
      <c r="A127" s="7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6" x14ac:dyDescent="0.2">
      <c r="A128" s="7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6" x14ac:dyDescent="0.2">
      <c r="A129" s="7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6" x14ac:dyDescent="0.2">
      <c r="A130" s="7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6" x14ac:dyDescent="0.2">
      <c r="A131" s="7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6" x14ac:dyDescent="0.2">
      <c r="A132" s="7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6" x14ac:dyDescent="0.2">
      <c r="A133" s="7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6" x14ac:dyDescent="0.2">
      <c r="A134" s="7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6" x14ac:dyDescent="0.2">
      <c r="A135" s="7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6" x14ac:dyDescent="0.2">
      <c r="A136" s="7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6" x14ac:dyDescent="0.2">
      <c r="A137" s="7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6" x14ac:dyDescent="0.2">
      <c r="A138" s="7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6" x14ac:dyDescent="0.2">
      <c r="A139" s="7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6" x14ac:dyDescent="0.2">
      <c r="A140" s="7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6" x14ac:dyDescent="0.2">
      <c r="A141" s="7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6" x14ac:dyDescent="0.2">
      <c r="A142" s="7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6" x14ac:dyDescent="0.2">
      <c r="A143" s="7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6" x14ac:dyDescent="0.2">
      <c r="A144" s="7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6" x14ac:dyDescent="0.2">
      <c r="A145" s="7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6" x14ac:dyDescent="0.2">
      <c r="A146" s="7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6" x14ac:dyDescent="0.2">
      <c r="A147" s="7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6" x14ac:dyDescent="0.2">
      <c r="A148" s="7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6" x14ac:dyDescent="0.2">
      <c r="A149" s="7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6" x14ac:dyDescent="0.2">
      <c r="A150" s="7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6" x14ac:dyDescent="0.2">
      <c r="A151" s="7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6" x14ac:dyDescent="0.2">
      <c r="A152" s="7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6" x14ac:dyDescent="0.2">
      <c r="A153" s="7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6" x14ac:dyDescent="0.2">
      <c r="A154" s="7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6" x14ac:dyDescent="0.2">
      <c r="A155" s="7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6" x14ac:dyDescent="0.2">
      <c r="A156" s="7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6" x14ac:dyDescent="0.2">
      <c r="A157" s="7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6" x14ac:dyDescent="0.2">
      <c r="A158" s="7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6" x14ac:dyDescent="0.2">
      <c r="A159" s="7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6" x14ac:dyDescent="0.2">
      <c r="A160" s="7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6" x14ac:dyDescent="0.2">
      <c r="A161" s="7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6" x14ac:dyDescent="0.2">
      <c r="A162" s="7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6" x14ac:dyDescent="0.2">
      <c r="A163" s="7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6" x14ac:dyDescent="0.2">
      <c r="A164" s="7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6" x14ac:dyDescent="0.2">
      <c r="A165" s="7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6" x14ac:dyDescent="0.2">
      <c r="A166" s="7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6" x14ac:dyDescent="0.2">
      <c r="A167" s="7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6" x14ac:dyDescent="0.2">
      <c r="A168" s="7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6" x14ac:dyDescent="0.2">
      <c r="A169" s="7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6" x14ac:dyDescent="0.2">
      <c r="A170" s="7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6" x14ac:dyDescent="0.2">
      <c r="A171" s="7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6" x14ac:dyDescent="0.2">
      <c r="A172" s="7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6" x14ac:dyDescent="0.2">
      <c r="A173" s="7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6" x14ac:dyDescent="0.2">
      <c r="A174" s="7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6" x14ac:dyDescent="0.2">
      <c r="A175" s="7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6" x14ac:dyDescent="0.2">
      <c r="A176" s="7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6" x14ac:dyDescent="0.2">
      <c r="A177" s="7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6" x14ac:dyDescent="0.2">
      <c r="A178" s="7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6" x14ac:dyDescent="0.2">
      <c r="A179" s="7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6" x14ac:dyDescent="0.2">
      <c r="A180" s="7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6" x14ac:dyDescent="0.2">
      <c r="A181" s="7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6" x14ac:dyDescent="0.2">
      <c r="A182" s="7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6" x14ac:dyDescent="0.2">
      <c r="A183" s="7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6" x14ac:dyDescent="0.2">
      <c r="A184" s="7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6" x14ac:dyDescent="0.2">
      <c r="A185" s="7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6" x14ac:dyDescent="0.2">
      <c r="A186" s="7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6" x14ac:dyDescent="0.2">
      <c r="A187" s="7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6" x14ac:dyDescent="0.2">
      <c r="A188" s="7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6" x14ac:dyDescent="0.2">
      <c r="A189" s="7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6" x14ac:dyDescent="0.2">
      <c r="A190" s="7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6" x14ac:dyDescent="0.2">
      <c r="A191" s="7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6" x14ac:dyDescent="0.2">
      <c r="A192" s="7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6" x14ac:dyDescent="0.2">
      <c r="A193" s="7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6" x14ac:dyDescent="0.2">
      <c r="A194" s="7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6" x14ac:dyDescent="0.2">
      <c r="A195" s="7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6" x14ac:dyDescent="0.2">
      <c r="A196" s="7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6" x14ac:dyDescent="0.2">
      <c r="A197" s="7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6" x14ac:dyDescent="0.2">
      <c r="A198" s="7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6" x14ac:dyDescent="0.2">
      <c r="A199" s="7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6" x14ac:dyDescent="0.2">
      <c r="A200" s="7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6" x14ac:dyDescent="0.2">
      <c r="A201" s="7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6" x14ac:dyDescent="0.2">
      <c r="A202" s="7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6" x14ac:dyDescent="0.2">
      <c r="A203" s="7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6" x14ac:dyDescent="0.2">
      <c r="A204" s="7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6" x14ac:dyDescent="0.2">
      <c r="A205" s="7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6" x14ac:dyDescent="0.2">
      <c r="A206" s="7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6" x14ac:dyDescent="0.2">
      <c r="A207" s="7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6" x14ac:dyDescent="0.2">
      <c r="A208" s="7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6" x14ac:dyDescent="0.2">
      <c r="A209" s="7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6" x14ac:dyDescent="0.2">
      <c r="A210" s="7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6" x14ac:dyDescent="0.2">
      <c r="A211" s="7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6" x14ac:dyDescent="0.2">
      <c r="A212" s="7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6" x14ac:dyDescent="0.2">
      <c r="A213" s="7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6" x14ac:dyDescent="0.2">
      <c r="A214" s="7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6" x14ac:dyDescent="0.2">
      <c r="A215" s="7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6" x14ac:dyDescent="0.2">
      <c r="A216" s="7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6" x14ac:dyDescent="0.2">
      <c r="A217" s="7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6" x14ac:dyDescent="0.2">
      <c r="A218" s="7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6" x14ac:dyDescent="0.2">
      <c r="A219" s="7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6" x14ac:dyDescent="0.2">
      <c r="A220" s="7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6" x14ac:dyDescent="0.2">
      <c r="A221" s="7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6" x14ac:dyDescent="0.2">
      <c r="A222" s="7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6" x14ac:dyDescent="0.2">
      <c r="A223" s="7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6" x14ac:dyDescent="0.2">
      <c r="A224" s="7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6" x14ac:dyDescent="0.2">
      <c r="A225" s="7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6" x14ac:dyDescent="0.2">
      <c r="A226" s="7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6" x14ac:dyDescent="0.2">
      <c r="A227" s="7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6" x14ac:dyDescent="0.2">
      <c r="A228" s="7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6" x14ac:dyDescent="0.2">
      <c r="A229" s="7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6" x14ac:dyDescent="0.2">
      <c r="A230" s="7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  <row r="231" spans="1:60" ht="16" x14ac:dyDescent="0.2">
      <c r="A231" s="7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</row>
    <row r="232" spans="1:60" ht="16" x14ac:dyDescent="0.2">
      <c r="A232" s="7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</row>
    <row r="233" spans="1:60" ht="16" x14ac:dyDescent="0.2">
      <c r="A233" s="7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</row>
    <row r="234" spans="1:60" ht="16" x14ac:dyDescent="0.2">
      <c r="A234" s="7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</row>
    <row r="235" spans="1:60" ht="16" x14ac:dyDescent="0.2">
      <c r="A235" s="7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</row>
    <row r="236" spans="1:60" ht="16" x14ac:dyDescent="0.2">
      <c r="A236" s="7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</row>
    <row r="237" spans="1:60" ht="16" x14ac:dyDescent="0.2">
      <c r="A237" s="7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</row>
    <row r="238" spans="1:60" ht="16" x14ac:dyDescent="0.2">
      <c r="A238" s="7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</row>
    <row r="239" spans="1:60" ht="16" x14ac:dyDescent="0.2">
      <c r="A239" s="7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</row>
    <row r="240" spans="1:60" ht="16" x14ac:dyDescent="0.2">
      <c r="A240" s="7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</row>
    <row r="241" spans="1:60" ht="16" x14ac:dyDescent="0.2">
      <c r="A241" s="7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</row>
    <row r="242" spans="1:60" ht="16" x14ac:dyDescent="0.2">
      <c r="A242" s="7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</row>
    <row r="243" spans="1:60" ht="16" x14ac:dyDescent="0.2">
      <c r="A243" s="7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</row>
    <row r="244" spans="1:60" ht="16" x14ac:dyDescent="0.2">
      <c r="A244" s="7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</row>
    <row r="245" spans="1:60" ht="16" x14ac:dyDescent="0.2">
      <c r="A245" s="7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</row>
    <row r="246" spans="1:60" ht="16" x14ac:dyDescent="0.2">
      <c r="A246" s="7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</row>
    <row r="247" spans="1:60" ht="16" x14ac:dyDescent="0.2">
      <c r="A247" s="7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</row>
    <row r="248" spans="1:60" ht="16" x14ac:dyDescent="0.2">
      <c r="A248" s="7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</row>
    <row r="249" spans="1:60" ht="16" x14ac:dyDescent="0.2">
      <c r="A249" s="7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</row>
    <row r="250" spans="1:60" ht="16" x14ac:dyDescent="0.2">
      <c r="A250" s="7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</row>
    <row r="251" spans="1:60" ht="16" x14ac:dyDescent="0.2">
      <c r="A251" s="7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ht="16" x14ac:dyDescent="0.2">
      <c r="A252" s="7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</row>
    <row r="253" spans="1:60" ht="16" x14ac:dyDescent="0.2">
      <c r="A253" s="7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ht="16" x14ac:dyDescent="0.2">
      <c r="A254" s="7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</row>
    <row r="255" spans="1:60" ht="16" x14ac:dyDescent="0.2">
      <c r="A255" s="7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</row>
    <row r="256" spans="1:60" ht="16" x14ac:dyDescent="0.2">
      <c r="A256" s="7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</row>
    <row r="257" spans="1:60" ht="16" x14ac:dyDescent="0.2">
      <c r="A257" s="7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</row>
    <row r="258" spans="1:60" ht="16" x14ac:dyDescent="0.2">
      <c r="A258" s="7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</row>
    <row r="259" spans="1:60" ht="16" x14ac:dyDescent="0.2">
      <c r="A259" s="7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ht="16" x14ac:dyDescent="0.2">
      <c r="A260" s="7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</row>
    <row r="261" spans="1:60" ht="16" x14ac:dyDescent="0.2">
      <c r="A261" s="7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</row>
    <row r="262" spans="1:60" ht="16" x14ac:dyDescent="0.2">
      <c r="A262" s="7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</row>
    <row r="263" spans="1:60" ht="16" x14ac:dyDescent="0.2">
      <c r="A263" s="7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ht="16" x14ac:dyDescent="0.2">
      <c r="A264" s="7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ht="16" x14ac:dyDescent="0.2">
      <c r="A265" s="7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</row>
    <row r="266" spans="1:60" ht="16" x14ac:dyDescent="0.2">
      <c r="A266" s="7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</row>
    <row r="267" spans="1:60" ht="16" x14ac:dyDescent="0.2">
      <c r="A267" s="7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ht="16" x14ac:dyDescent="0.2">
      <c r="A268" s="7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</row>
    <row r="269" spans="1:60" ht="16" x14ac:dyDescent="0.2">
      <c r="A269" s="7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</row>
    <row r="270" spans="1:60" ht="16" x14ac:dyDescent="0.2">
      <c r="A270" s="7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</row>
    <row r="271" spans="1:60" ht="16" x14ac:dyDescent="0.2">
      <c r="A271" s="7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</row>
    <row r="272" spans="1:60" ht="16" x14ac:dyDescent="0.2">
      <c r="A272" s="7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</row>
    <row r="273" spans="1:60" ht="16" x14ac:dyDescent="0.2">
      <c r="A273" s="7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</row>
    <row r="274" spans="1:60" ht="16" x14ac:dyDescent="0.2">
      <c r="A274" s="7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</row>
    <row r="275" spans="1:60" ht="16" x14ac:dyDescent="0.2">
      <c r="A275" s="7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</row>
    <row r="276" spans="1:60" ht="16" x14ac:dyDescent="0.2">
      <c r="A276" s="7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</row>
    <row r="277" spans="1:60" ht="16" x14ac:dyDescent="0.2">
      <c r="A277" s="7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</row>
    <row r="278" spans="1:60" ht="16" x14ac:dyDescent="0.2">
      <c r="A278" s="7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</row>
    <row r="279" spans="1:60" ht="16" x14ac:dyDescent="0.2">
      <c r="A279" s="7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ht="16" x14ac:dyDescent="0.2">
      <c r="A280" s="7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</row>
    <row r="281" spans="1:60" ht="16" x14ac:dyDescent="0.2">
      <c r="A281" s="7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ht="16" x14ac:dyDescent="0.2">
      <c r="A282" s="7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</row>
    <row r="283" spans="1:60" ht="16" x14ac:dyDescent="0.2">
      <c r="A283" s="7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ht="16" x14ac:dyDescent="0.2">
      <c r="A284" s="7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</row>
    <row r="285" spans="1:60" ht="16" x14ac:dyDescent="0.2">
      <c r="A285" s="7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</row>
    <row r="286" spans="1:60" ht="16" x14ac:dyDescent="0.2">
      <c r="A286" s="7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</row>
    <row r="287" spans="1:60" ht="16" x14ac:dyDescent="0.2">
      <c r="A287" s="7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</row>
    <row r="288" spans="1:60" ht="16" x14ac:dyDescent="0.2">
      <c r="A288" s="7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</row>
    <row r="289" spans="1:60" ht="16" x14ac:dyDescent="0.2">
      <c r="A289" s="7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</row>
    <row r="290" spans="1:60" ht="16" x14ac:dyDescent="0.2">
      <c r="A290" s="7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</row>
    <row r="291" spans="1:60" ht="16" x14ac:dyDescent="0.2">
      <c r="A291" s="7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</row>
    <row r="292" spans="1:60" ht="16" x14ac:dyDescent="0.2">
      <c r="A292" s="7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</row>
    <row r="293" spans="1:60" ht="16" x14ac:dyDescent="0.2">
      <c r="A293" s="7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ht="16" x14ac:dyDescent="0.2">
      <c r="A294" s="7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</row>
    <row r="295" spans="1:60" ht="16" x14ac:dyDescent="0.2">
      <c r="A295" s="7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</row>
    <row r="296" spans="1:60" ht="16" x14ac:dyDescent="0.2">
      <c r="A296" s="7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</row>
    <row r="297" spans="1:60" ht="16" x14ac:dyDescent="0.2">
      <c r="A297" s="7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</row>
    <row r="298" spans="1:60" ht="16" x14ac:dyDescent="0.2">
      <c r="A298" s="7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</row>
    <row r="299" spans="1:60" ht="16" x14ac:dyDescent="0.2">
      <c r="A299" s="7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</row>
    <row r="300" spans="1:60" ht="16" x14ac:dyDescent="0.2">
      <c r="A300" s="7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</row>
    <row r="301" spans="1:60" ht="16" x14ac:dyDescent="0.2">
      <c r="A301" s="7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</row>
    <row r="302" spans="1:60" ht="16" x14ac:dyDescent="0.2">
      <c r="A302" s="7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</row>
    <row r="303" spans="1:60" ht="16" x14ac:dyDescent="0.2">
      <c r="A303" s="7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</row>
    <row r="304" spans="1:60" ht="16" x14ac:dyDescent="0.2">
      <c r="A304" s="7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6" x14ac:dyDescent="0.2">
      <c r="A305" s="7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6" x14ac:dyDescent="0.2">
      <c r="A306" s="7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6" x14ac:dyDescent="0.2">
      <c r="A307" s="7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6" x14ac:dyDescent="0.2">
      <c r="A308" s="7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6" x14ac:dyDescent="0.2">
      <c r="A309" s="7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6" x14ac:dyDescent="0.2">
      <c r="A310" s="7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6" x14ac:dyDescent="0.2">
      <c r="A311" s="7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6" x14ac:dyDescent="0.2">
      <c r="A312" s="7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6" x14ac:dyDescent="0.2">
      <c r="A313" s="7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6" x14ac:dyDescent="0.2">
      <c r="A314" s="7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6" x14ac:dyDescent="0.2">
      <c r="A315" s="7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6" x14ac:dyDescent="0.2">
      <c r="A316" s="7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6" x14ac:dyDescent="0.2">
      <c r="A317" s="7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6" x14ac:dyDescent="0.2">
      <c r="A318" s="7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6" x14ac:dyDescent="0.2">
      <c r="A319" s="7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6" x14ac:dyDescent="0.2">
      <c r="A320" s="7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6" x14ac:dyDescent="0.2">
      <c r="A321" s="7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6" x14ac:dyDescent="0.2">
      <c r="A322" s="7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6" x14ac:dyDescent="0.2">
      <c r="A323" s="7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6" x14ac:dyDescent="0.2">
      <c r="A324" s="7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6" x14ac:dyDescent="0.2">
      <c r="A325" s="7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6" x14ac:dyDescent="0.2">
      <c r="A326" s="7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6" x14ac:dyDescent="0.2">
      <c r="A327" s="7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6" x14ac:dyDescent="0.2">
      <c r="A328" s="7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6" x14ac:dyDescent="0.2">
      <c r="A329" s="7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6" x14ac:dyDescent="0.2">
      <c r="A330" s="7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6" x14ac:dyDescent="0.2">
      <c r="A331" s="7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6" x14ac:dyDescent="0.2">
      <c r="A332" s="7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6" x14ac:dyDescent="0.2">
      <c r="A333" s="7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6" x14ac:dyDescent="0.2">
      <c r="A334" s="7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6" x14ac:dyDescent="0.2">
      <c r="A335" s="7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6" x14ac:dyDescent="0.2">
      <c r="A336" s="7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6" x14ac:dyDescent="0.2">
      <c r="A337" s="7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6" x14ac:dyDescent="0.2">
      <c r="A338" s="7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6" x14ac:dyDescent="0.2">
      <c r="A339" s="7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6" x14ac:dyDescent="0.2">
      <c r="A340" s="7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6" x14ac:dyDescent="0.2">
      <c r="A341" s="7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6" x14ac:dyDescent="0.2">
      <c r="A342" s="7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6" x14ac:dyDescent="0.2">
      <c r="A343" s="7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6" x14ac:dyDescent="0.2">
      <c r="A344" s="7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6" x14ac:dyDescent="0.2">
      <c r="A345" s="7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6" x14ac:dyDescent="0.2">
      <c r="A346" s="7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6" x14ac:dyDescent="0.2">
      <c r="A347" s="7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6" x14ac:dyDescent="0.2">
      <c r="A348" s="7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6" x14ac:dyDescent="0.2">
      <c r="A349" s="7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6" x14ac:dyDescent="0.2">
      <c r="A350" s="7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6" x14ac:dyDescent="0.2">
      <c r="A351" s="7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6" x14ac:dyDescent="0.2">
      <c r="A352" s="7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6" x14ac:dyDescent="0.2">
      <c r="A353" s="7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6" x14ac:dyDescent="0.2">
      <c r="A354" s="7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6" x14ac:dyDescent="0.2">
      <c r="A355" s="7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6" x14ac:dyDescent="0.2">
      <c r="A356" s="7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6" x14ac:dyDescent="0.2">
      <c r="A357" s="7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6" x14ac:dyDescent="0.2">
      <c r="A358" s="7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6" x14ac:dyDescent="0.2">
      <c r="A359" s="7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6" x14ac:dyDescent="0.2">
      <c r="A360" s="7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6" x14ac:dyDescent="0.2">
      <c r="A361" s="7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6" x14ac:dyDescent="0.2">
      <c r="A362" s="7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6" x14ac:dyDescent="0.2">
      <c r="A363" s="7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6" x14ac:dyDescent="0.2">
      <c r="A364" s="7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6" x14ac:dyDescent="0.2">
      <c r="A365" s="7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6" x14ac:dyDescent="0.2">
      <c r="A366" s="7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6" x14ac:dyDescent="0.2">
      <c r="A367" s="7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6" x14ac:dyDescent="0.2">
      <c r="A368" s="7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6" x14ac:dyDescent="0.2">
      <c r="A369" s="7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6" x14ac:dyDescent="0.2">
      <c r="A370" s="7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6" x14ac:dyDescent="0.2">
      <c r="A371" s="7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6" x14ac:dyDescent="0.2">
      <c r="A372" s="7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6" x14ac:dyDescent="0.2">
      <c r="A373" s="7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6" x14ac:dyDescent="0.2">
      <c r="A374" s="7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6" x14ac:dyDescent="0.2">
      <c r="A375" s="7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6" x14ac:dyDescent="0.2">
      <c r="A376" s="7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6" x14ac:dyDescent="0.2">
      <c r="A377" s="7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6" x14ac:dyDescent="0.2">
      <c r="A378" s="7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6" x14ac:dyDescent="0.2">
      <c r="A379" s="7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6" x14ac:dyDescent="0.2">
      <c r="A380" s="7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6" x14ac:dyDescent="0.2">
      <c r="A381" s="7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6" x14ac:dyDescent="0.2">
      <c r="A382" s="7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6" x14ac:dyDescent="0.2">
      <c r="A383" s="7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6" x14ac:dyDescent="0.2">
      <c r="A384" s="7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6" x14ac:dyDescent="0.2">
      <c r="A385" s="7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6" x14ac:dyDescent="0.2">
      <c r="A386" s="7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6" x14ac:dyDescent="0.2">
      <c r="A387" s="7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6" x14ac:dyDescent="0.2">
      <c r="A388" s="7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6" x14ac:dyDescent="0.2">
      <c r="A389" s="7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6" x14ac:dyDescent="0.2">
      <c r="A390" s="7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6" x14ac:dyDescent="0.2">
      <c r="A391" s="7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6" x14ac:dyDescent="0.2">
      <c r="A392" s="7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6" x14ac:dyDescent="0.2">
      <c r="A393" s="7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6" x14ac:dyDescent="0.2">
      <c r="A394" s="7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6" x14ac:dyDescent="0.2">
      <c r="A395" s="7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6" x14ac:dyDescent="0.2">
      <c r="A396" s="7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6" x14ac:dyDescent="0.2">
      <c r="A397" s="7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6" x14ac:dyDescent="0.2">
      <c r="A398" s="7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6" x14ac:dyDescent="0.2">
      <c r="A399" s="7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6" x14ac:dyDescent="0.2">
      <c r="A400" s="7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6" x14ac:dyDescent="0.2">
      <c r="A401" s="7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6" x14ac:dyDescent="0.2">
      <c r="A402" s="7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6" x14ac:dyDescent="0.2">
      <c r="A403" s="7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6" x14ac:dyDescent="0.2">
      <c r="A404" s="7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6" x14ac:dyDescent="0.2">
      <c r="A405" s="7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6" x14ac:dyDescent="0.2">
      <c r="A406" s="7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6" x14ac:dyDescent="0.2">
      <c r="A407" s="7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6" x14ac:dyDescent="0.2">
      <c r="A408" s="7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6" x14ac:dyDescent="0.2">
      <c r="A409" s="7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6" x14ac:dyDescent="0.2">
      <c r="A410" s="7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6" x14ac:dyDescent="0.2">
      <c r="A411" s="7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6" x14ac:dyDescent="0.2">
      <c r="A412" s="7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6" x14ac:dyDescent="0.2">
      <c r="A413" s="7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6" x14ac:dyDescent="0.2">
      <c r="A414" s="7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6" x14ac:dyDescent="0.2">
      <c r="A415" s="7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6" x14ac:dyDescent="0.2">
      <c r="A416" s="7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6" x14ac:dyDescent="0.2">
      <c r="A417" s="7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6" x14ac:dyDescent="0.2">
      <c r="A418" s="7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6" x14ac:dyDescent="0.2">
      <c r="A419" s="7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6" x14ac:dyDescent="0.2">
      <c r="A420" s="7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6" x14ac:dyDescent="0.2">
      <c r="A421" s="7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6" x14ac:dyDescent="0.2">
      <c r="A422" s="7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6" x14ac:dyDescent="0.2">
      <c r="A423" s="7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6" x14ac:dyDescent="0.2">
      <c r="A424" s="7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6" x14ac:dyDescent="0.2">
      <c r="A425" s="7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6" x14ac:dyDescent="0.2">
      <c r="A426" s="7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6" x14ac:dyDescent="0.2">
      <c r="A427" s="7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6" x14ac:dyDescent="0.2">
      <c r="A428" s="7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6" x14ac:dyDescent="0.2">
      <c r="A429" s="7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6" x14ac:dyDescent="0.2">
      <c r="A430" s="7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6" x14ac:dyDescent="0.2">
      <c r="A431" s="7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6" x14ac:dyDescent="0.2">
      <c r="A432" s="7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6" x14ac:dyDescent="0.2">
      <c r="A433" s="7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6" x14ac:dyDescent="0.2">
      <c r="A434" s="7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6" x14ac:dyDescent="0.2">
      <c r="A435" s="7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6" x14ac:dyDescent="0.2">
      <c r="A436" s="7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6" x14ac:dyDescent="0.2">
      <c r="A437" s="7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6" x14ac:dyDescent="0.2">
      <c r="A438" s="7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6" x14ac:dyDescent="0.2">
      <c r="A439" s="7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6" x14ac:dyDescent="0.2">
      <c r="A440" s="7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6" x14ac:dyDescent="0.2">
      <c r="A441" s="7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6" x14ac:dyDescent="0.2">
      <c r="A442" s="7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6" x14ac:dyDescent="0.2">
      <c r="A443" s="7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6" x14ac:dyDescent="0.2">
      <c r="A444" s="7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6" x14ac:dyDescent="0.2">
      <c r="A445" s="7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6" x14ac:dyDescent="0.2">
      <c r="A446" s="7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6" x14ac:dyDescent="0.2">
      <c r="A447" s="7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6" x14ac:dyDescent="0.2">
      <c r="A448" s="7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6" x14ac:dyDescent="0.2">
      <c r="A449" s="7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6" x14ac:dyDescent="0.2">
      <c r="A450" s="7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6" x14ac:dyDescent="0.2">
      <c r="A451" s="7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6" x14ac:dyDescent="0.2">
      <c r="A452" s="7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6" x14ac:dyDescent="0.2">
      <c r="A453" s="7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6" x14ac:dyDescent="0.2">
      <c r="A454" s="7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6" x14ac:dyDescent="0.2">
      <c r="A455" s="7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6" x14ac:dyDescent="0.2">
      <c r="A456" s="7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6" x14ac:dyDescent="0.2">
      <c r="A457" s="7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6" x14ac:dyDescent="0.2">
      <c r="A458" s="7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6" x14ac:dyDescent="0.2">
      <c r="A459" s="7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6" x14ac:dyDescent="0.2">
      <c r="A460" s="7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6" x14ac:dyDescent="0.2">
      <c r="A461" s="7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6" x14ac:dyDescent="0.2">
      <c r="A462" s="7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6" x14ac:dyDescent="0.2">
      <c r="A463" s="7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6" x14ac:dyDescent="0.2">
      <c r="A464" s="7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6" x14ac:dyDescent="0.2">
      <c r="A465" s="7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6" x14ac:dyDescent="0.2">
      <c r="A466" s="7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6" x14ac:dyDescent="0.2">
      <c r="A467" s="7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6" x14ac:dyDescent="0.2">
      <c r="A468" s="7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6" x14ac:dyDescent="0.2">
      <c r="A469" s="7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6" x14ac:dyDescent="0.2">
      <c r="A470" s="7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6" x14ac:dyDescent="0.2">
      <c r="A471" s="7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6" x14ac:dyDescent="0.2">
      <c r="A472" s="7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6" x14ac:dyDescent="0.2">
      <c r="A473" s="7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6" x14ac:dyDescent="0.2">
      <c r="A474" s="7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6" x14ac:dyDescent="0.2">
      <c r="A475" s="7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6" x14ac:dyDescent="0.2">
      <c r="A476" s="7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6" x14ac:dyDescent="0.2">
      <c r="A477" s="7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6" x14ac:dyDescent="0.2">
      <c r="A478" s="7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6" x14ac:dyDescent="0.2">
      <c r="A479" s="7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6" x14ac:dyDescent="0.2">
      <c r="A480" s="7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6" x14ac:dyDescent="0.2">
      <c r="A481" s="7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6" x14ac:dyDescent="0.2">
      <c r="A482" s="7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6" x14ac:dyDescent="0.2">
      <c r="A483" s="7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6" x14ac:dyDescent="0.2">
      <c r="A484" s="7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6" x14ac:dyDescent="0.2">
      <c r="A485" s="7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6" x14ac:dyDescent="0.2">
      <c r="A486" s="7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6" x14ac:dyDescent="0.2">
      <c r="A487" s="7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6" x14ac:dyDescent="0.2">
      <c r="A488" s="7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6" x14ac:dyDescent="0.2">
      <c r="A489" s="7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6" x14ac:dyDescent="0.2">
      <c r="A490" s="7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6" x14ac:dyDescent="0.2">
      <c r="A491" s="7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6" x14ac:dyDescent="0.2">
      <c r="A492" s="7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6" x14ac:dyDescent="0.2">
      <c r="A493" s="7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6" x14ac:dyDescent="0.2">
      <c r="A494" s="7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6" x14ac:dyDescent="0.2">
      <c r="A495" s="7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6" x14ac:dyDescent="0.2">
      <c r="A496" s="7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6" x14ac:dyDescent="0.2">
      <c r="A497" s="7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6" x14ac:dyDescent="0.2">
      <c r="A498" s="7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6" x14ac:dyDescent="0.2">
      <c r="A499" s="7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6" x14ac:dyDescent="0.2">
      <c r="A500" s="7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6" x14ac:dyDescent="0.2">
      <c r="A501" s="7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6" x14ac:dyDescent="0.2">
      <c r="A502" s="7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6" x14ac:dyDescent="0.2">
      <c r="A503" s="7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6" x14ac:dyDescent="0.2">
      <c r="A504" s="7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6" x14ac:dyDescent="0.2">
      <c r="A505" s="7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6" x14ac:dyDescent="0.2">
      <c r="A506" s="7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6" x14ac:dyDescent="0.2">
      <c r="A507" s="7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6" x14ac:dyDescent="0.2">
      <c r="A508" s="7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6" x14ac:dyDescent="0.2">
      <c r="A509" s="7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6" x14ac:dyDescent="0.2">
      <c r="A510" s="7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6" x14ac:dyDescent="0.2">
      <c r="A511" s="7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6" x14ac:dyDescent="0.2">
      <c r="A512" s="7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6" x14ac:dyDescent="0.2">
      <c r="A513" s="7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6" x14ac:dyDescent="0.2">
      <c r="A514" s="7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6" x14ac:dyDescent="0.2">
      <c r="A515" s="7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6" x14ac:dyDescent="0.2">
      <c r="A516" s="7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6" x14ac:dyDescent="0.2">
      <c r="A517" s="7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6" x14ac:dyDescent="0.2">
      <c r="A518" s="7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6" x14ac:dyDescent="0.2">
      <c r="A519" s="7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6" x14ac:dyDescent="0.2">
      <c r="A520" s="7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6" x14ac:dyDescent="0.2">
      <c r="A521" s="7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6" x14ac:dyDescent="0.2">
      <c r="A522" s="7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6" x14ac:dyDescent="0.2">
      <c r="A523" s="7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6" x14ac:dyDescent="0.2">
      <c r="A524" s="7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6" x14ac:dyDescent="0.2">
      <c r="A525" s="7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6" x14ac:dyDescent="0.2">
      <c r="A526" s="7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6" x14ac:dyDescent="0.2">
      <c r="A527" s="7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6" x14ac:dyDescent="0.2">
      <c r="A528" s="7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6" x14ac:dyDescent="0.2">
      <c r="A529" s="7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6" x14ac:dyDescent="0.2">
      <c r="A530" s="7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6" x14ac:dyDescent="0.2">
      <c r="A531" s="7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6" x14ac:dyDescent="0.2">
      <c r="A532" s="7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6" x14ac:dyDescent="0.2">
      <c r="A533" s="7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6" x14ac:dyDescent="0.2">
      <c r="A534" s="7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6" x14ac:dyDescent="0.2">
      <c r="A535" s="7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6" x14ac:dyDescent="0.2">
      <c r="A536" s="7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6" x14ac:dyDescent="0.2">
      <c r="A537" s="7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6" x14ac:dyDescent="0.2">
      <c r="A538" s="7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6" x14ac:dyDescent="0.2">
      <c r="A539" s="7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6" x14ac:dyDescent="0.2">
      <c r="A540" s="7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6" x14ac:dyDescent="0.2">
      <c r="A541" s="7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6" x14ac:dyDescent="0.2">
      <c r="A542" s="7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6" x14ac:dyDescent="0.2">
      <c r="A543" s="7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6" x14ac:dyDescent="0.2">
      <c r="A544" s="7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6" x14ac:dyDescent="0.2">
      <c r="A545" s="7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6" x14ac:dyDescent="0.2">
      <c r="A546" s="7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6" x14ac:dyDescent="0.2">
      <c r="A547" s="7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6" x14ac:dyDescent="0.2">
      <c r="A548" s="7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6" x14ac:dyDescent="0.2">
      <c r="A549" s="7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6" x14ac:dyDescent="0.2">
      <c r="A550" s="7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6" x14ac:dyDescent="0.2">
      <c r="A551" s="7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6" x14ac:dyDescent="0.2">
      <c r="A552" s="7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6" x14ac:dyDescent="0.2">
      <c r="A553" s="7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6" x14ac:dyDescent="0.2">
      <c r="A554" s="7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6" x14ac:dyDescent="0.2">
      <c r="A555" s="7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6" x14ac:dyDescent="0.2">
      <c r="A556" s="7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6" x14ac:dyDescent="0.2">
      <c r="A557" s="7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6" x14ac:dyDescent="0.2">
      <c r="A558" s="7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6" x14ac:dyDescent="0.2">
      <c r="A559" s="7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6" x14ac:dyDescent="0.2">
      <c r="A560" s="7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6" x14ac:dyDescent="0.2">
      <c r="A561" s="7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6" x14ac:dyDescent="0.2">
      <c r="A562" s="7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6" x14ac:dyDescent="0.2">
      <c r="A563" s="7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6" x14ac:dyDescent="0.2">
      <c r="A564" s="7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6" x14ac:dyDescent="0.2">
      <c r="A565" s="7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6" x14ac:dyDescent="0.2">
      <c r="A566" s="7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6" x14ac:dyDescent="0.2">
      <c r="A567" s="7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6" x14ac:dyDescent="0.2">
      <c r="A568" s="7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6" x14ac:dyDescent="0.2">
      <c r="A569" s="7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6" x14ac:dyDescent="0.2">
      <c r="A570" s="7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6" x14ac:dyDescent="0.2">
      <c r="A571" s="7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6" x14ac:dyDescent="0.2">
      <c r="A572" s="7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6" x14ac:dyDescent="0.2">
      <c r="A573" s="7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6" x14ac:dyDescent="0.2">
      <c r="A574" s="7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6" x14ac:dyDescent="0.2">
      <c r="A575" s="7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6" x14ac:dyDescent="0.2">
      <c r="A576" s="7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6" x14ac:dyDescent="0.2">
      <c r="A577" s="7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6" x14ac:dyDescent="0.2">
      <c r="A578" s="7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6" x14ac:dyDescent="0.2">
      <c r="A579" s="7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6" x14ac:dyDescent="0.2">
      <c r="A580" s="7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6" x14ac:dyDescent="0.2">
      <c r="A581" s="7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6" x14ac:dyDescent="0.2">
      <c r="A582" s="7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6" x14ac:dyDescent="0.2">
      <c r="A583" s="7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6" x14ac:dyDescent="0.2">
      <c r="A584" s="7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6" x14ac:dyDescent="0.2">
      <c r="A585" s="7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6" x14ac:dyDescent="0.2">
      <c r="A586" s="7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6" x14ac:dyDescent="0.2">
      <c r="A587" s="7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6" x14ac:dyDescent="0.2">
      <c r="A588" s="7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6" x14ac:dyDescent="0.2">
      <c r="A589" s="7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6" x14ac:dyDescent="0.2">
      <c r="A590" s="7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6" x14ac:dyDescent="0.2">
      <c r="A591" s="7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6" x14ac:dyDescent="0.2">
      <c r="A592" s="7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6" x14ac:dyDescent="0.2">
      <c r="A593" s="7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6" x14ac:dyDescent="0.2">
      <c r="A594" s="7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6" x14ac:dyDescent="0.2">
      <c r="A595" s="7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6" x14ac:dyDescent="0.2">
      <c r="A596" s="7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6" x14ac:dyDescent="0.2">
      <c r="A597" s="7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6" x14ac:dyDescent="0.2">
      <c r="A598" s="7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6" x14ac:dyDescent="0.2">
      <c r="A599" s="7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6" x14ac:dyDescent="0.2">
      <c r="A600" s="7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6" x14ac:dyDescent="0.2">
      <c r="A601" s="7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6" x14ac:dyDescent="0.2">
      <c r="A602" s="7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6" x14ac:dyDescent="0.2">
      <c r="A603" s="7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6" x14ac:dyDescent="0.2">
      <c r="A604" s="7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6" x14ac:dyDescent="0.2">
      <c r="A605" s="7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6" x14ac:dyDescent="0.2">
      <c r="A606" s="7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6" x14ac:dyDescent="0.2">
      <c r="A607" s="7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6" x14ac:dyDescent="0.2">
      <c r="A608" s="7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6" x14ac:dyDescent="0.2">
      <c r="A609" s="7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6" x14ac:dyDescent="0.2">
      <c r="A610" s="7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6" x14ac:dyDescent="0.2">
      <c r="A611" s="7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6" x14ac:dyDescent="0.2">
      <c r="A612" s="7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6" x14ac:dyDescent="0.2">
      <c r="A613" s="7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6" x14ac:dyDescent="0.2">
      <c r="A614" s="7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6" x14ac:dyDescent="0.2">
      <c r="A615" s="7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6" x14ac:dyDescent="0.2">
      <c r="A616" s="7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6" x14ac:dyDescent="0.2">
      <c r="A617" s="7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6" x14ac:dyDescent="0.2">
      <c r="A618" s="7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6" x14ac:dyDescent="0.2">
      <c r="A619" s="7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6" x14ac:dyDescent="0.2">
      <c r="A620" s="7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6" x14ac:dyDescent="0.2">
      <c r="A621" s="7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6" x14ac:dyDescent="0.2">
      <c r="A622" s="7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6" x14ac:dyDescent="0.2">
      <c r="A623" s="7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6" x14ac:dyDescent="0.2">
      <c r="A624" s="7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6" x14ac:dyDescent="0.2">
      <c r="A625" s="7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6" x14ac:dyDescent="0.2">
      <c r="A626" s="7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6" x14ac:dyDescent="0.2">
      <c r="A627" s="7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6" x14ac:dyDescent="0.2">
      <c r="A628" s="7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6" x14ac:dyDescent="0.2">
      <c r="A629" s="7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6" x14ac:dyDescent="0.2">
      <c r="A630" s="7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6" x14ac:dyDescent="0.2">
      <c r="A631" s="7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6" x14ac:dyDescent="0.2">
      <c r="A632" s="7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6" x14ac:dyDescent="0.2">
      <c r="A633" s="7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6" x14ac:dyDescent="0.2">
      <c r="A634" s="7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6" x14ac:dyDescent="0.2">
      <c r="A635" s="7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6" x14ac:dyDescent="0.2">
      <c r="A636" s="7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6" x14ac:dyDescent="0.2">
      <c r="A637" s="7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6" x14ac:dyDescent="0.2">
      <c r="A638" s="7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6" x14ac:dyDescent="0.2">
      <c r="A639" s="7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6" x14ac:dyDescent="0.2">
      <c r="A640" s="7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6" x14ac:dyDescent="0.2">
      <c r="A641" s="7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6" x14ac:dyDescent="0.2">
      <c r="A642" s="7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6" x14ac:dyDescent="0.2">
      <c r="A643" s="7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6" x14ac:dyDescent="0.2">
      <c r="A644" s="7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6" x14ac:dyDescent="0.2">
      <c r="A645" s="7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6" x14ac:dyDescent="0.2">
      <c r="A646" s="7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6" x14ac:dyDescent="0.2">
      <c r="A647" s="7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6" x14ac:dyDescent="0.2">
      <c r="A648" s="7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6" x14ac:dyDescent="0.2">
      <c r="A649" s="7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6" x14ac:dyDescent="0.2">
      <c r="A650" s="7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6" x14ac:dyDescent="0.2">
      <c r="A651" s="7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6" x14ac:dyDescent="0.2">
      <c r="A652" s="7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6" x14ac:dyDescent="0.2">
      <c r="A653" s="7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6" x14ac:dyDescent="0.2">
      <c r="A654" s="7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6" x14ac:dyDescent="0.2">
      <c r="A655" s="7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6" x14ac:dyDescent="0.2">
      <c r="A656" s="7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6" x14ac:dyDescent="0.2">
      <c r="A657" s="7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6" x14ac:dyDescent="0.2">
      <c r="A658" s="7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6" x14ac:dyDescent="0.2">
      <c r="A659" s="7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6" x14ac:dyDescent="0.2">
      <c r="A660" s="7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6" x14ac:dyDescent="0.2">
      <c r="A661" s="7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6" x14ac:dyDescent="0.2">
      <c r="A662" s="7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6" x14ac:dyDescent="0.2">
      <c r="A663" s="7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6" x14ac:dyDescent="0.2">
      <c r="A664" s="7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6" x14ac:dyDescent="0.2">
      <c r="A665" s="7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6" x14ac:dyDescent="0.2">
      <c r="A666" s="7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6" x14ac:dyDescent="0.2">
      <c r="A667" s="7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6" x14ac:dyDescent="0.2">
      <c r="A668" s="7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6" x14ac:dyDescent="0.2">
      <c r="A669" s="7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6" x14ac:dyDescent="0.2">
      <c r="A670" s="7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6" x14ac:dyDescent="0.2">
      <c r="A671" s="7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6" x14ac:dyDescent="0.2">
      <c r="A672" s="7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6" x14ac:dyDescent="0.2">
      <c r="A673" s="7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6" x14ac:dyDescent="0.2">
      <c r="A674" s="7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6" x14ac:dyDescent="0.2">
      <c r="A675" s="7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6" x14ac:dyDescent="0.2">
      <c r="A676" s="7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6" x14ac:dyDescent="0.2">
      <c r="A677" s="7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6" x14ac:dyDescent="0.2">
      <c r="A678" s="7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6" x14ac:dyDescent="0.2">
      <c r="A679" s="7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6" x14ac:dyDescent="0.2">
      <c r="A680" s="7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6" x14ac:dyDescent="0.2">
      <c r="A681" s="7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6" x14ac:dyDescent="0.2">
      <c r="A682" s="7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6" x14ac:dyDescent="0.2">
      <c r="A683" s="7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6" x14ac:dyDescent="0.2">
      <c r="A684" s="7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6" x14ac:dyDescent="0.2">
      <c r="A685" s="7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6" x14ac:dyDescent="0.2">
      <c r="A686" s="7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6" x14ac:dyDescent="0.2">
      <c r="A687" s="7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6" x14ac:dyDescent="0.2">
      <c r="A688" s="7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6" x14ac:dyDescent="0.2">
      <c r="A689" s="7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6" x14ac:dyDescent="0.2">
      <c r="A690" s="7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6" x14ac:dyDescent="0.2">
      <c r="A691" s="7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6" x14ac:dyDescent="0.2">
      <c r="A692" s="7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6" x14ac:dyDescent="0.2">
      <c r="A693" s="7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6" x14ac:dyDescent="0.2">
      <c r="A694" s="7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6" x14ac:dyDescent="0.2">
      <c r="A695" s="7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6" x14ac:dyDescent="0.2">
      <c r="A696" s="7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6" x14ac:dyDescent="0.2">
      <c r="A697" s="7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6" x14ac:dyDescent="0.2">
      <c r="A698" s="7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6" x14ac:dyDescent="0.2">
      <c r="A699" s="7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6" x14ac:dyDescent="0.2">
      <c r="A700" s="7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6" x14ac:dyDescent="0.2">
      <c r="A701" s="7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6" x14ac:dyDescent="0.2">
      <c r="A702" s="7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6" x14ac:dyDescent="0.2">
      <c r="A703" s="7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6" x14ac:dyDescent="0.2">
      <c r="A704" s="7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6" x14ac:dyDescent="0.2">
      <c r="A705" s="7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6" x14ac:dyDescent="0.2">
      <c r="A706" s="7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6" x14ac:dyDescent="0.2">
      <c r="A707" s="7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6" x14ac:dyDescent="0.2">
      <c r="A708" s="7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6" x14ac:dyDescent="0.2">
      <c r="A709" s="7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6" x14ac:dyDescent="0.2">
      <c r="A710" s="7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6" x14ac:dyDescent="0.2">
      <c r="A711" s="7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6" x14ac:dyDescent="0.2">
      <c r="A712" s="7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6" x14ac:dyDescent="0.2">
      <c r="A713" s="7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6" x14ac:dyDescent="0.2">
      <c r="A714" s="7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6" x14ac:dyDescent="0.2">
      <c r="A715" s="7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6" x14ac:dyDescent="0.2">
      <c r="A716" s="7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6" x14ac:dyDescent="0.2">
      <c r="A717" s="7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6" x14ac:dyDescent="0.2">
      <c r="A718" s="7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6" x14ac:dyDescent="0.2">
      <c r="A719" s="7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6" x14ac:dyDescent="0.2">
      <c r="A720" s="7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6" x14ac:dyDescent="0.2">
      <c r="A721" s="7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6" x14ac:dyDescent="0.2">
      <c r="A722" s="7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6" x14ac:dyDescent="0.2">
      <c r="A723" s="7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6" x14ac:dyDescent="0.2">
      <c r="A724" s="7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6" x14ac:dyDescent="0.2">
      <c r="A725" s="7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6" x14ac:dyDescent="0.2">
      <c r="A726" s="7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6" x14ac:dyDescent="0.2">
      <c r="A727" s="7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6" x14ac:dyDescent="0.2">
      <c r="A728" s="7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6" x14ac:dyDescent="0.2">
      <c r="A729" s="7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6" x14ac:dyDescent="0.2">
      <c r="A730" s="7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6" x14ac:dyDescent="0.2">
      <c r="A731" s="7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6" x14ac:dyDescent="0.2">
      <c r="A732" s="7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6" x14ac:dyDescent="0.2">
      <c r="A733" s="7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6" x14ac:dyDescent="0.2">
      <c r="A734" s="7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6" x14ac:dyDescent="0.2">
      <c r="A735" s="7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6" x14ac:dyDescent="0.2">
      <c r="A736" s="7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6" x14ac:dyDescent="0.2">
      <c r="A737" s="7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6" x14ac:dyDescent="0.2">
      <c r="A738" s="7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6" x14ac:dyDescent="0.2">
      <c r="A739" s="7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6" x14ac:dyDescent="0.2">
      <c r="A740" s="7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6" x14ac:dyDescent="0.2">
      <c r="A741" s="7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6" x14ac:dyDescent="0.2">
      <c r="A742" s="7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6" x14ac:dyDescent="0.2">
      <c r="A743" s="7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6" x14ac:dyDescent="0.2">
      <c r="A744" s="7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6" x14ac:dyDescent="0.2">
      <c r="A745" s="7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6" x14ac:dyDescent="0.2">
      <c r="A746" s="7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6" x14ac:dyDescent="0.2">
      <c r="A747" s="7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6" x14ac:dyDescent="0.2">
      <c r="A748" s="7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6" x14ac:dyDescent="0.2">
      <c r="A749" s="7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6" x14ac:dyDescent="0.2">
      <c r="A750" s="7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6" x14ac:dyDescent="0.2">
      <c r="A751" s="7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6" x14ac:dyDescent="0.2">
      <c r="A752" s="7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6" x14ac:dyDescent="0.2">
      <c r="A753" s="7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6" x14ac:dyDescent="0.2">
      <c r="A754" s="7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6" x14ac:dyDescent="0.2">
      <c r="A755" s="7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6" x14ac:dyDescent="0.2">
      <c r="A756" s="7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6" x14ac:dyDescent="0.2">
      <c r="A757" s="7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6" x14ac:dyDescent="0.2">
      <c r="A758" s="7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6" x14ac:dyDescent="0.2">
      <c r="A759" s="7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6" x14ac:dyDescent="0.2">
      <c r="A760" s="7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6" x14ac:dyDescent="0.2">
      <c r="A761" s="7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6" x14ac:dyDescent="0.2">
      <c r="A762" s="7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6" x14ac:dyDescent="0.2">
      <c r="A763" s="7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6" x14ac:dyDescent="0.2">
      <c r="A764" s="7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6" x14ac:dyDescent="0.2">
      <c r="A765" s="7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6" x14ac:dyDescent="0.2">
      <c r="A766" s="7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6" x14ac:dyDescent="0.2">
      <c r="A767" s="7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6" x14ac:dyDescent="0.2">
      <c r="A768" s="7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6" x14ac:dyDescent="0.2">
      <c r="A769" s="7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6" x14ac:dyDescent="0.2">
      <c r="A770" s="7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6" x14ac:dyDescent="0.2">
      <c r="A771" s="7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6" x14ac:dyDescent="0.2">
      <c r="A772" s="7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6" x14ac:dyDescent="0.2">
      <c r="A773" s="7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6" x14ac:dyDescent="0.2">
      <c r="A774" s="7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6" x14ac:dyDescent="0.2">
      <c r="A775" s="7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6" x14ac:dyDescent="0.2">
      <c r="A776" s="7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6" x14ac:dyDescent="0.2">
      <c r="A777" s="7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6" x14ac:dyDescent="0.2">
      <c r="A778" s="7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6" x14ac:dyDescent="0.2">
      <c r="A779" s="7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6" x14ac:dyDescent="0.2">
      <c r="A780" s="7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6" x14ac:dyDescent="0.2">
      <c r="A781" s="7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6" x14ac:dyDescent="0.2">
      <c r="A782" s="7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6" x14ac:dyDescent="0.2">
      <c r="A783" s="7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6" x14ac:dyDescent="0.2">
      <c r="A784" s="7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6" x14ac:dyDescent="0.2">
      <c r="A785" s="7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6" x14ac:dyDescent="0.2">
      <c r="A786" s="7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6" x14ac:dyDescent="0.2">
      <c r="A787" s="7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6" x14ac:dyDescent="0.2">
      <c r="A788" s="7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6" x14ac:dyDescent="0.2">
      <c r="A789" s="7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6" x14ac:dyDescent="0.2">
      <c r="A790" s="7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6" x14ac:dyDescent="0.2">
      <c r="A791" s="7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6" x14ac:dyDescent="0.2">
      <c r="A792" s="7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6" x14ac:dyDescent="0.2">
      <c r="A793" s="7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6" x14ac:dyDescent="0.2">
      <c r="A794" s="7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6" x14ac:dyDescent="0.2">
      <c r="A795" s="7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6" x14ac:dyDescent="0.2">
      <c r="A796" s="7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6" x14ac:dyDescent="0.2">
      <c r="A797" s="7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6" x14ac:dyDescent="0.2">
      <c r="A798" s="7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6" x14ac:dyDescent="0.2">
      <c r="A799" s="7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6" x14ac:dyDescent="0.2">
      <c r="A800" s="7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6" x14ac:dyDescent="0.2">
      <c r="A801" s="7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6" x14ac:dyDescent="0.2">
      <c r="A802" s="7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6" x14ac:dyDescent="0.2">
      <c r="A803" s="7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6" x14ac:dyDescent="0.2">
      <c r="A804" s="7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6" x14ac:dyDescent="0.2">
      <c r="A805" s="7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6" x14ac:dyDescent="0.2">
      <c r="A806" s="7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6" x14ac:dyDescent="0.2">
      <c r="A807" s="7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6" x14ac:dyDescent="0.2">
      <c r="A808" s="7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6" x14ac:dyDescent="0.2">
      <c r="A809" s="7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6" x14ac:dyDescent="0.2">
      <c r="A810" s="7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6" x14ac:dyDescent="0.2">
      <c r="A811" s="7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6" x14ac:dyDescent="0.2">
      <c r="A812" s="7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6" x14ac:dyDescent="0.2">
      <c r="A813" s="7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6" x14ac:dyDescent="0.2">
      <c r="A814" s="7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6" x14ac:dyDescent="0.2">
      <c r="A815" s="7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6" x14ac:dyDescent="0.2">
      <c r="A816" s="7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6" x14ac:dyDescent="0.2">
      <c r="A817" s="7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6" x14ac:dyDescent="0.2">
      <c r="A818" s="7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6" x14ac:dyDescent="0.2">
      <c r="A819" s="7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6" x14ac:dyDescent="0.2">
      <c r="A820" s="7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6" x14ac:dyDescent="0.2">
      <c r="A821" s="7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6" x14ac:dyDescent="0.2">
      <c r="A822" s="7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6" x14ac:dyDescent="0.2">
      <c r="A823" s="7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6" x14ac:dyDescent="0.2">
      <c r="A824" s="7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6" x14ac:dyDescent="0.2">
      <c r="A825" s="7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6" x14ac:dyDescent="0.2">
      <c r="A826" s="7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6" x14ac:dyDescent="0.2">
      <c r="A827" s="7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6" x14ac:dyDescent="0.2">
      <c r="A828" s="7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6" x14ac:dyDescent="0.2">
      <c r="A829" s="7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6" x14ac:dyDescent="0.2">
      <c r="A830" s="7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6" x14ac:dyDescent="0.2">
      <c r="A831" s="7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6" x14ac:dyDescent="0.2">
      <c r="A832" s="7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6" x14ac:dyDescent="0.2">
      <c r="A833" s="7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6" x14ac:dyDescent="0.2">
      <c r="A834" s="7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6" x14ac:dyDescent="0.2">
      <c r="A835" s="7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6" x14ac:dyDescent="0.2">
      <c r="A836" s="7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6" x14ac:dyDescent="0.2">
      <c r="A837" s="7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6" x14ac:dyDescent="0.2">
      <c r="A838" s="7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6" x14ac:dyDescent="0.2">
      <c r="A839" s="7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6" x14ac:dyDescent="0.2">
      <c r="A840" s="7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6" x14ac:dyDescent="0.2">
      <c r="A841" s="7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6" x14ac:dyDescent="0.2">
      <c r="A842" s="7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6" x14ac:dyDescent="0.2">
      <c r="A843" s="7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6" x14ac:dyDescent="0.2">
      <c r="A844" s="7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6" x14ac:dyDescent="0.2">
      <c r="A845" s="7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6" x14ac:dyDescent="0.2">
      <c r="A846" s="7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6" x14ac:dyDescent="0.2">
      <c r="A847" s="7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6" x14ac:dyDescent="0.2">
      <c r="A848" s="7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6" x14ac:dyDescent="0.2">
      <c r="A849" s="7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6" x14ac:dyDescent="0.2">
      <c r="A850" s="7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6" x14ac:dyDescent="0.2">
      <c r="A851" s="7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6" x14ac:dyDescent="0.2">
      <c r="A852" s="7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6" x14ac:dyDescent="0.2">
      <c r="A853" s="7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6" x14ac:dyDescent="0.2">
      <c r="A854" s="7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6" x14ac:dyDescent="0.2">
      <c r="A855" s="7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6" x14ac:dyDescent="0.2">
      <c r="A856" s="7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6" x14ac:dyDescent="0.2">
      <c r="A857" s="7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6" x14ac:dyDescent="0.2">
      <c r="A858" s="7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6" x14ac:dyDescent="0.2">
      <c r="A859" s="7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6" x14ac:dyDescent="0.2">
      <c r="A860" s="7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6" x14ac:dyDescent="0.2">
      <c r="A861" s="7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6" x14ac:dyDescent="0.2">
      <c r="A862" s="7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6" x14ac:dyDescent="0.2">
      <c r="A863" s="7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6" x14ac:dyDescent="0.2">
      <c r="A864" s="7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6" x14ac:dyDescent="0.2">
      <c r="A865" s="7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6" x14ac:dyDescent="0.2">
      <c r="A866" s="7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6" x14ac:dyDescent="0.2">
      <c r="A867" s="7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6" x14ac:dyDescent="0.2">
      <c r="A868" s="7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6" x14ac:dyDescent="0.2">
      <c r="A869" s="7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6" x14ac:dyDescent="0.2">
      <c r="A870" s="7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6" x14ac:dyDescent="0.2">
      <c r="A871" s="7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6" x14ac:dyDescent="0.2">
      <c r="A872" s="7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6" x14ac:dyDescent="0.2">
      <c r="A873" s="7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6" x14ac:dyDescent="0.2">
      <c r="A874" s="7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6" x14ac:dyDescent="0.2">
      <c r="A875" s="7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6" x14ac:dyDescent="0.2">
      <c r="A876" s="7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6" x14ac:dyDescent="0.2">
      <c r="A877" s="7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6" x14ac:dyDescent="0.2">
      <c r="A878" s="7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6" x14ac:dyDescent="0.2">
      <c r="A879" s="7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6" x14ac:dyDescent="0.2">
      <c r="A880" s="7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6" x14ac:dyDescent="0.2">
      <c r="A881" s="7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6" x14ac:dyDescent="0.2">
      <c r="A882" s="7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6" x14ac:dyDescent="0.2">
      <c r="A883" s="7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6" x14ac:dyDescent="0.2">
      <c r="A884" s="7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6" x14ac:dyDescent="0.2">
      <c r="A885" s="7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6" x14ac:dyDescent="0.2">
      <c r="A886" s="7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6" x14ac:dyDescent="0.2">
      <c r="A887" s="7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6" x14ac:dyDescent="0.2">
      <c r="A888" s="7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6" x14ac:dyDescent="0.2">
      <c r="A889" s="7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6" x14ac:dyDescent="0.2">
      <c r="A890" s="7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6" x14ac:dyDescent="0.2">
      <c r="A891" s="7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6" x14ac:dyDescent="0.2">
      <c r="A892" s="7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6" x14ac:dyDescent="0.2">
      <c r="A893" s="7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6" x14ac:dyDescent="0.2">
      <c r="A894" s="7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6" x14ac:dyDescent="0.2">
      <c r="A895" s="7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6" x14ac:dyDescent="0.2">
      <c r="A896" s="7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6" x14ac:dyDescent="0.2">
      <c r="A897" s="78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6" x14ac:dyDescent="0.2">
      <c r="A898" s="78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6" x14ac:dyDescent="0.2">
      <c r="A899" s="78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6" x14ac:dyDescent="0.2">
      <c r="A900" s="78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6" x14ac:dyDescent="0.2">
      <c r="A901" s="78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6" x14ac:dyDescent="0.2">
      <c r="A902" s="78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</sheetData>
  <mergeCells count="8">
    <mergeCell ref="K1:M1"/>
    <mergeCell ref="A46:M46"/>
    <mergeCell ref="A9:M9"/>
    <mergeCell ref="A10:M10"/>
    <mergeCell ref="B2:C2"/>
    <mergeCell ref="A11:F11"/>
    <mergeCell ref="H11:M11"/>
    <mergeCell ref="B3:C3"/>
  </mergeCells>
  <phoneticPr fontId="0" type="noConversion"/>
  <printOptions horizontalCentered="1" verticalCentered="1"/>
  <pageMargins left="0.25" right="0.25" top="0.75" bottom="0.75" header="0.3" footer="0.3"/>
  <pageSetup scale="60" orientation="portrait" r:id="rId1"/>
  <headerFooter alignWithMargins="0">
    <oddFooter>&amp;R&amp;D&amp;T</oddFooter>
  </headerFooter>
  <rowBreaks count="1" manualBreakCount="1">
    <brk id="6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1532-47E7-B443-AFBB-F9A392AEF273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F147"/>
  <sheetViews>
    <sheetView zoomScale="75" zoomScaleNormal="60" zoomScalePageLayoutView="85" workbookViewId="0">
      <selection activeCell="L23" sqref="L23"/>
    </sheetView>
  </sheetViews>
  <sheetFormatPr baseColWidth="10" defaultColWidth="8.83203125" defaultRowHeight="13" x14ac:dyDescent="0.15"/>
  <cols>
    <col min="1" max="1" width="8.83203125" customWidth="1"/>
    <col min="2" max="2" width="11.83203125" customWidth="1"/>
    <col min="3" max="3" width="17.5" customWidth="1"/>
    <col min="4" max="4" width="19" customWidth="1"/>
    <col min="5" max="5" width="5.6640625" customWidth="1"/>
    <col min="6" max="6" width="8.5" customWidth="1"/>
    <col min="7" max="7" width="6.33203125" style="4" customWidth="1"/>
    <col min="8" max="11" width="10.33203125" style="20" customWidth="1"/>
    <col min="12" max="16" width="10.33203125" customWidth="1"/>
    <col min="17" max="34" width="8.83203125" style="4"/>
  </cols>
  <sheetData>
    <row r="1" spans="1:58" ht="25" customHeight="1" x14ac:dyDescent="0.25">
      <c r="A1" s="10" t="s">
        <v>105</v>
      </c>
      <c r="B1" s="37"/>
      <c r="C1" s="37"/>
      <c r="D1" s="37"/>
      <c r="E1" s="37"/>
      <c r="F1" s="37"/>
      <c r="G1" s="37"/>
      <c r="H1" s="37"/>
      <c r="I1" s="26"/>
      <c r="J1" s="64" t="s">
        <v>51</v>
      </c>
      <c r="K1" s="64"/>
      <c r="L1" s="165"/>
      <c r="M1" s="165"/>
      <c r="N1" s="408" t="s">
        <v>104</v>
      </c>
      <c r="O1" s="409"/>
      <c r="P1" s="41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</row>
    <row r="2" spans="1:58" ht="25" customHeight="1" x14ac:dyDescent="0.25">
      <c r="A2" s="30" t="s">
        <v>117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"/>
      <c r="M2" s="4"/>
      <c r="N2" s="4"/>
      <c r="O2" s="4"/>
      <c r="P2" s="9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</row>
    <row r="3" spans="1:58" ht="25" customHeight="1" x14ac:dyDescent="0.25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"/>
      <c r="M3" s="4"/>
      <c r="N3" s="4"/>
      <c r="O3" s="4"/>
      <c r="P3" s="9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</row>
    <row r="4" spans="1:58" s="2" customFormat="1" ht="21.75" customHeight="1" x14ac:dyDescent="0.2">
      <c r="A4" s="29" t="s">
        <v>10</v>
      </c>
      <c r="B4" s="99">
        <f>'Style Summary'!B3:C3</f>
        <v>45912</v>
      </c>
      <c r="C4" s="78"/>
      <c r="D4" s="35" t="s">
        <v>103</v>
      </c>
      <c r="E4" s="78"/>
      <c r="F4" s="78" t="str">
        <f>'Style Summary'!F3</f>
        <v>ACCORDION COMPACT</v>
      </c>
      <c r="G4" s="78"/>
      <c r="H4" s="78"/>
      <c r="I4" s="78"/>
      <c r="J4" s="35" t="s">
        <v>56</v>
      </c>
      <c r="K4" s="78" t="str">
        <f>'Style Summary'!K3</f>
        <v>MONICA</v>
      </c>
      <c r="L4" s="4"/>
      <c r="P4" s="5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</row>
    <row r="5" spans="1:58" s="2" customFormat="1" ht="16" x14ac:dyDescent="0.2">
      <c r="A5" s="31" t="s">
        <v>3</v>
      </c>
      <c r="B5" s="61" t="str">
        <f>'Style Summary'!B4</f>
        <v>SIMKHAI</v>
      </c>
      <c r="C5" s="3"/>
      <c r="D5" s="34" t="s">
        <v>55</v>
      </c>
      <c r="E5" s="3"/>
      <c r="F5" s="3" t="str">
        <f>'Style Summary'!F4</f>
        <v>LEVIE S/L MINI DRESS</v>
      </c>
      <c r="G5" s="23"/>
      <c r="H5" s="23"/>
      <c r="I5" s="23"/>
      <c r="J5" s="34" t="s">
        <v>67</v>
      </c>
      <c r="K5" s="3" t="str">
        <f>'Style Summary'!K4</f>
        <v>1/37NM</v>
      </c>
      <c r="L5" s="23"/>
      <c r="M5" s="23"/>
      <c r="N5" s="23"/>
      <c r="O5" s="23"/>
      <c r="P5" s="24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</row>
    <row r="6" spans="1:58" s="2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/>
      <c r="F6" s="78" t="str">
        <f>'Style Summary'!F5</f>
        <v>XS-XL</v>
      </c>
      <c r="G6" s="78"/>
      <c r="H6" s="78"/>
      <c r="I6" s="78"/>
      <c r="J6" s="35" t="s">
        <v>60</v>
      </c>
      <c r="K6" s="78" t="str">
        <f>'Style Summary'!K5</f>
        <v>14GG</v>
      </c>
      <c r="L6" s="78"/>
      <c r="M6" s="78"/>
      <c r="N6" s="78"/>
      <c r="O6" s="78"/>
      <c r="P6" s="101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58" s="2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/>
      <c r="F7" s="78" t="str">
        <f>'Style Summary'!F6</f>
        <v>RACHEL / SIERRA</v>
      </c>
      <c r="G7" s="78"/>
      <c r="H7" s="78"/>
      <c r="I7" s="78"/>
      <c r="J7" s="35" t="s">
        <v>68</v>
      </c>
      <c r="K7" s="78" t="str">
        <f>'Style Summary'!K6</f>
        <v>2E</v>
      </c>
      <c r="L7" s="78"/>
      <c r="M7" s="78"/>
      <c r="N7" s="78"/>
      <c r="O7" s="78"/>
      <c r="P7" s="101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</row>
    <row r="8" spans="1:58" s="2" customFormat="1" ht="16" x14ac:dyDescent="0.2">
      <c r="A8" s="33" t="s">
        <v>4</v>
      </c>
      <c r="B8" s="65" t="str">
        <f>'Style Summary'!B7</f>
        <v>PF26</v>
      </c>
      <c r="C8" s="65"/>
      <c r="D8" s="36" t="s">
        <v>6</v>
      </c>
      <c r="E8" s="65"/>
      <c r="F8" s="65" t="str">
        <f>'Style Summary'!F7</f>
        <v>NV</v>
      </c>
      <c r="G8" s="65"/>
      <c r="H8" s="65"/>
      <c r="I8" s="65"/>
      <c r="J8" s="36" t="s">
        <v>61</v>
      </c>
      <c r="K8" s="65" t="str">
        <f>'Style Summary'!K7</f>
        <v>83% RECYCLED VISCOSE, 17% POLYESTER</v>
      </c>
      <c r="L8" s="65"/>
      <c r="M8" s="65"/>
      <c r="N8" s="65"/>
      <c r="O8" s="65"/>
      <c r="P8" s="22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</row>
    <row r="9" spans="1:58" ht="14" thickBot="1" x14ac:dyDescent="0.2">
      <c r="A9" s="102"/>
      <c r="B9" s="42"/>
      <c r="C9" s="42"/>
      <c r="D9" s="42"/>
      <c r="E9" s="42"/>
      <c r="F9" s="42"/>
      <c r="G9" s="42"/>
      <c r="H9" s="42"/>
      <c r="I9" s="42"/>
      <c r="J9" s="42"/>
      <c r="K9" s="42"/>
      <c r="L9" s="4"/>
      <c r="M9" s="4"/>
      <c r="N9" s="4"/>
      <c r="O9" s="136"/>
      <c r="P9" s="9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</row>
    <row r="10" spans="1:58" ht="14" thickBot="1" x14ac:dyDescent="0.2">
      <c r="A10" s="43" t="s">
        <v>7</v>
      </c>
      <c r="B10" s="40"/>
      <c r="C10" s="40"/>
      <c r="D10" s="40"/>
      <c r="E10" s="40"/>
      <c r="F10" s="40"/>
      <c r="H10" s="202"/>
      <c r="I10" s="203"/>
      <c r="J10" s="203"/>
      <c r="K10" s="203"/>
      <c r="L10" s="203"/>
      <c r="M10" s="203"/>
      <c r="N10" s="204"/>
      <c r="O10" s="205"/>
      <c r="P10" s="183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</row>
    <row r="11" spans="1:58" s="52" customFormat="1" ht="17" thickBot="1" x14ac:dyDescent="0.25">
      <c r="A11" s="489" t="s">
        <v>16</v>
      </c>
      <c r="B11" s="490"/>
      <c r="C11" s="490"/>
      <c r="D11" s="490"/>
      <c r="E11" s="491"/>
      <c r="F11" s="200" t="s">
        <v>46</v>
      </c>
      <c r="G11" s="51"/>
      <c r="H11" s="206"/>
      <c r="I11" s="207"/>
      <c r="J11" s="207"/>
      <c r="K11" s="207"/>
      <c r="L11" s="208"/>
      <c r="M11" s="208"/>
      <c r="N11" s="209"/>
      <c r="O11" s="208"/>
      <c r="P11" s="210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</row>
    <row r="12" spans="1:58" s="52" customFormat="1" ht="17" thickBot="1" x14ac:dyDescent="0.25">
      <c r="A12" s="427" t="s">
        <v>121</v>
      </c>
      <c r="B12" s="428"/>
      <c r="C12" s="428"/>
      <c r="D12" s="428"/>
      <c r="E12" s="429"/>
      <c r="F12" s="201" t="s">
        <v>26</v>
      </c>
      <c r="G12" s="51"/>
      <c r="H12" s="211" t="s">
        <v>23</v>
      </c>
      <c r="I12" s="212"/>
      <c r="J12" s="212" t="s">
        <v>21</v>
      </c>
      <c r="K12" s="212"/>
      <c r="L12" s="212" t="s">
        <v>24</v>
      </c>
      <c r="M12" s="212"/>
      <c r="N12" s="213" t="s">
        <v>25</v>
      </c>
      <c r="O12" s="212"/>
      <c r="P12" s="214" t="s">
        <v>96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</row>
    <row r="13" spans="1:58" s="1" customFormat="1" ht="25" customHeight="1" x14ac:dyDescent="0.2">
      <c r="A13" s="87" t="s">
        <v>28</v>
      </c>
      <c r="B13" s="90" t="s">
        <v>143</v>
      </c>
      <c r="C13" s="91"/>
      <c r="D13" s="91"/>
      <c r="E13" s="310"/>
      <c r="F13" s="83">
        <v>0.25</v>
      </c>
      <c r="G13" s="2"/>
      <c r="H13" s="225">
        <f>J13-1/2</f>
        <v>32.5</v>
      </c>
      <c r="I13" s="226"/>
      <c r="J13" s="256">
        <v>33</v>
      </c>
      <c r="K13" s="231"/>
      <c r="L13" s="232">
        <f>J13+1/2</f>
        <v>33.5</v>
      </c>
      <c r="M13" s="228"/>
      <c r="N13" s="226">
        <f>L13+1/2</f>
        <v>34</v>
      </c>
      <c r="O13" s="233"/>
      <c r="P13" s="230">
        <f>N13+1/2</f>
        <v>34.5</v>
      </c>
      <c r="Q13" s="75"/>
      <c r="R13" s="67"/>
      <c r="S13" s="67"/>
      <c r="T13" s="75"/>
      <c r="U13" s="75"/>
      <c r="V13" s="75"/>
      <c r="W13" s="74"/>
      <c r="X13" s="75"/>
      <c r="Y13" s="67"/>
      <c r="Z13" s="67"/>
      <c r="AA13" s="75"/>
      <c r="AB13" s="75"/>
      <c r="AC13" s="75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</row>
    <row r="14" spans="1:58" s="1" customFormat="1" ht="25" customHeight="1" x14ac:dyDescent="0.2">
      <c r="A14" s="88" t="s">
        <v>29</v>
      </c>
      <c r="B14" s="49" t="s">
        <v>144</v>
      </c>
      <c r="C14" s="50"/>
      <c r="D14" s="50"/>
      <c r="E14" s="311"/>
      <c r="F14" s="80">
        <v>0.25</v>
      </c>
      <c r="G14" s="2"/>
      <c r="H14" s="225">
        <f>J14-1/2</f>
        <v>32.5</v>
      </c>
      <c r="I14" s="226"/>
      <c r="J14" s="237">
        <v>33</v>
      </c>
      <c r="K14" s="227"/>
      <c r="L14" s="234">
        <f>J14+1/2</f>
        <v>33.5</v>
      </c>
      <c r="M14" s="228"/>
      <c r="N14" s="226">
        <f>L14+1/2</f>
        <v>34</v>
      </c>
      <c r="O14" s="229"/>
      <c r="P14" s="230">
        <f>N14+1/2</f>
        <v>34.5</v>
      </c>
      <c r="Q14" s="75"/>
      <c r="R14" s="67"/>
      <c r="S14" s="67"/>
      <c r="T14" s="75"/>
      <c r="U14" s="75"/>
      <c r="V14" s="75"/>
      <c r="W14" s="74"/>
      <c r="X14" s="75"/>
      <c r="Y14" s="67"/>
      <c r="Z14" s="67"/>
      <c r="AA14" s="75"/>
      <c r="AB14" s="75"/>
      <c r="AC14" s="75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</row>
    <row r="15" spans="1:58" s="1" customFormat="1" ht="25" customHeight="1" x14ac:dyDescent="0.2">
      <c r="A15" s="88" t="s">
        <v>30</v>
      </c>
      <c r="B15" s="49" t="s">
        <v>218</v>
      </c>
      <c r="C15" s="50"/>
      <c r="D15" s="50"/>
      <c r="E15" s="311"/>
      <c r="F15" s="80">
        <v>0.125</v>
      </c>
      <c r="G15" s="2"/>
      <c r="H15" s="397">
        <f>J15-1/2</f>
        <v>20.5</v>
      </c>
      <c r="I15" s="398"/>
      <c r="J15" s="399">
        <v>21</v>
      </c>
      <c r="K15" s="400"/>
      <c r="L15" s="401">
        <f>J15+1/2</f>
        <v>21.5</v>
      </c>
      <c r="M15" s="402"/>
      <c r="N15" s="398">
        <f>L15+1/2</f>
        <v>22</v>
      </c>
      <c r="O15" s="403"/>
      <c r="P15" s="404">
        <f>N15+1/2</f>
        <v>22.5</v>
      </c>
      <c r="Q15" s="405" t="s">
        <v>270</v>
      </c>
      <c r="R15" s="67"/>
      <c r="S15" s="67"/>
      <c r="T15" s="75"/>
      <c r="U15" s="75"/>
      <c r="V15" s="75"/>
      <c r="W15" s="74"/>
      <c r="X15" s="75"/>
      <c r="Y15" s="67"/>
      <c r="Z15" s="67"/>
      <c r="AA15" s="75"/>
      <c r="AB15" s="75"/>
      <c r="AC15" s="75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</row>
    <row r="16" spans="1:58" s="1" customFormat="1" ht="25" customHeight="1" x14ac:dyDescent="0.2">
      <c r="A16" s="88"/>
      <c r="B16" s="49"/>
      <c r="C16" s="50"/>
      <c r="D16" s="50"/>
      <c r="E16" s="311"/>
      <c r="F16" s="80"/>
      <c r="G16" s="2"/>
      <c r="H16" s="225"/>
      <c r="I16" s="226"/>
      <c r="J16" s="237"/>
      <c r="K16" s="227"/>
      <c r="L16" s="227"/>
      <c r="M16" s="228"/>
      <c r="N16" s="226"/>
      <c r="O16" s="229"/>
      <c r="P16" s="230"/>
      <c r="Q16" s="75"/>
      <c r="R16" s="67"/>
      <c r="S16" s="67"/>
      <c r="T16" s="75"/>
      <c r="U16" s="75"/>
      <c r="V16" s="75"/>
      <c r="W16" s="74"/>
      <c r="X16" s="75"/>
      <c r="Y16" s="67"/>
      <c r="Z16" s="67"/>
      <c r="AA16" s="75"/>
      <c r="AB16" s="75"/>
      <c r="AC16" s="75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</row>
    <row r="17" spans="1:58" s="1" customFormat="1" ht="25" customHeight="1" x14ac:dyDescent="0.2">
      <c r="A17" s="88" t="s">
        <v>31</v>
      </c>
      <c r="B17" s="49" t="s">
        <v>133</v>
      </c>
      <c r="C17" s="50"/>
      <c r="D17" s="50"/>
      <c r="E17" s="311"/>
      <c r="F17" s="80">
        <v>0.125</v>
      </c>
      <c r="G17" s="2"/>
      <c r="H17" s="225">
        <f>J17</f>
        <v>0.75</v>
      </c>
      <c r="I17" s="226"/>
      <c r="J17" s="237">
        <v>0.75</v>
      </c>
      <c r="K17" s="227"/>
      <c r="L17" s="227">
        <f>J17</f>
        <v>0.75</v>
      </c>
      <c r="M17" s="228"/>
      <c r="N17" s="226">
        <f>L17+0</f>
        <v>0.75</v>
      </c>
      <c r="O17" s="229"/>
      <c r="P17" s="230">
        <f>N17+0</f>
        <v>0.75</v>
      </c>
      <c r="Q17" s="75"/>
      <c r="R17" s="67"/>
      <c r="S17" s="67"/>
      <c r="T17" s="75"/>
      <c r="U17" s="75"/>
      <c r="V17" s="75"/>
      <c r="W17" s="74"/>
      <c r="X17" s="75"/>
      <c r="Y17" s="67"/>
      <c r="Z17" s="67"/>
      <c r="AA17" s="75"/>
      <c r="AB17" s="75"/>
      <c r="AC17" s="75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</row>
    <row r="18" spans="1:58" s="1" customFormat="1" ht="25" customHeight="1" x14ac:dyDescent="0.2">
      <c r="A18" s="88"/>
      <c r="B18" s="49"/>
      <c r="C18" s="50"/>
      <c r="D18" s="50"/>
      <c r="E18" s="311"/>
      <c r="F18" s="80"/>
      <c r="G18" s="2"/>
      <c r="H18" s="225"/>
      <c r="I18" s="226"/>
      <c r="J18" s="237"/>
      <c r="K18" s="227"/>
      <c r="L18" s="227"/>
      <c r="M18" s="228"/>
      <c r="N18" s="226"/>
      <c r="O18" s="229"/>
      <c r="P18" s="230"/>
      <c r="Q18" s="75"/>
      <c r="R18" s="67"/>
      <c r="S18" s="67"/>
      <c r="T18" s="75"/>
      <c r="U18" s="75"/>
      <c r="V18" s="75"/>
      <c r="W18" s="74"/>
      <c r="X18" s="75"/>
      <c r="Y18" s="67"/>
      <c r="Z18" s="67"/>
      <c r="AA18" s="75"/>
      <c r="AB18" s="75"/>
      <c r="AC18" s="75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</row>
    <row r="19" spans="1:58" s="1" customFormat="1" ht="25" customHeight="1" x14ac:dyDescent="0.2">
      <c r="A19" s="88" t="s">
        <v>32</v>
      </c>
      <c r="B19" s="49" t="s">
        <v>182</v>
      </c>
      <c r="C19" s="50"/>
      <c r="D19" s="50"/>
      <c r="E19" s="311"/>
      <c r="F19" s="274">
        <v>0.125</v>
      </c>
      <c r="G19" s="2"/>
      <c r="H19" s="225">
        <f>J19-3/8</f>
        <v>11.625</v>
      </c>
      <c r="I19" s="226"/>
      <c r="J19" s="237">
        <v>12</v>
      </c>
      <c r="K19" s="227"/>
      <c r="L19" s="227">
        <f>J19+3/8</f>
        <v>12.375</v>
      </c>
      <c r="M19" s="228"/>
      <c r="N19" s="226">
        <f>L19+1/2</f>
        <v>12.875</v>
      </c>
      <c r="O19" s="229"/>
      <c r="P19" s="230">
        <f>N19+1/2</f>
        <v>13.375</v>
      </c>
      <c r="Q19" s="75"/>
      <c r="R19" s="75"/>
      <c r="S19" s="67"/>
      <c r="T19" s="75"/>
      <c r="U19" s="75"/>
      <c r="V19" s="75"/>
      <c r="W19" s="74"/>
      <c r="X19" s="75"/>
      <c r="Y19" s="75"/>
      <c r="Z19" s="67"/>
      <c r="AA19" s="75"/>
      <c r="AB19" s="75"/>
      <c r="AC19" s="75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</row>
    <row r="20" spans="1:58" s="1" customFormat="1" ht="25" customHeight="1" x14ac:dyDescent="0.2">
      <c r="A20" s="88" t="s">
        <v>33</v>
      </c>
      <c r="B20" s="49" t="s">
        <v>184</v>
      </c>
      <c r="C20" s="50"/>
      <c r="D20" s="50"/>
      <c r="E20" s="311"/>
      <c r="F20" s="274">
        <v>0.125</v>
      </c>
      <c r="G20" s="2"/>
      <c r="H20" s="225">
        <f>J20-3/8</f>
        <v>10.625</v>
      </c>
      <c r="I20" s="226"/>
      <c r="J20" s="237">
        <v>11</v>
      </c>
      <c r="K20" s="227"/>
      <c r="L20" s="227">
        <f>J20+3/8</f>
        <v>11.375</v>
      </c>
      <c r="M20" s="228"/>
      <c r="N20" s="226">
        <f>L20+1/2</f>
        <v>11.875</v>
      </c>
      <c r="O20" s="229"/>
      <c r="P20" s="230">
        <f>N20+1/2</f>
        <v>12.375</v>
      </c>
      <c r="Q20" s="75"/>
      <c r="R20" s="67"/>
      <c r="S20" s="67"/>
      <c r="T20" s="75"/>
      <c r="U20" s="75"/>
      <c r="V20" s="75"/>
      <c r="W20" s="74"/>
      <c r="X20" s="75"/>
      <c r="Y20" s="67"/>
      <c r="Z20" s="67"/>
      <c r="AA20" s="75"/>
      <c r="AB20" s="75"/>
      <c r="AC20" s="75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</row>
    <row r="21" spans="1:58" s="1" customFormat="1" ht="25" customHeight="1" x14ac:dyDescent="0.2">
      <c r="A21" s="88" t="s">
        <v>34</v>
      </c>
      <c r="B21" s="49" t="s">
        <v>185</v>
      </c>
      <c r="C21" s="50"/>
      <c r="D21" s="50"/>
      <c r="E21" s="311"/>
      <c r="F21" s="274">
        <v>0.125</v>
      </c>
      <c r="G21" s="2"/>
      <c r="H21" s="225">
        <f>J21-3/8</f>
        <v>10.875</v>
      </c>
      <c r="I21" s="226"/>
      <c r="J21" s="237">
        <v>11.25</v>
      </c>
      <c r="K21" s="227"/>
      <c r="L21" s="227">
        <f>J21+3/8</f>
        <v>11.625</v>
      </c>
      <c r="M21" s="228"/>
      <c r="N21" s="226">
        <f>L21+1/2</f>
        <v>12.125</v>
      </c>
      <c r="O21" s="229"/>
      <c r="P21" s="230">
        <f>N21+1/2</f>
        <v>12.625</v>
      </c>
      <c r="Q21" s="75"/>
      <c r="R21" s="67"/>
      <c r="S21" s="67"/>
      <c r="T21" s="75"/>
      <c r="U21" s="75"/>
      <c r="V21" s="75"/>
      <c r="W21" s="74"/>
      <c r="X21" s="75"/>
      <c r="Y21" s="67"/>
      <c r="Z21" s="67"/>
      <c r="AA21" s="75"/>
      <c r="AB21" s="75"/>
      <c r="AC21" s="75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</row>
    <row r="22" spans="1:58" s="1" customFormat="1" ht="25" customHeight="1" x14ac:dyDescent="0.2">
      <c r="A22" s="88"/>
      <c r="B22" s="49"/>
      <c r="C22" s="50"/>
      <c r="D22" s="50"/>
      <c r="E22" s="311"/>
      <c r="F22" s="80"/>
      <c r="G22" s="2"/>
      <c r="H22" s="235"/>
      <c r="I22" s="236"/>
      <c r="J22" s="237"/>
      <c r="K22" s="237"/>
      <c r="L22" s="237"/>
      <c r="M22" s="238"/>
      <c r="N22" s="236"/>
      <c r="O22" s="239"/>
      <c r="P22" s="240"/>
      <c r="Q22" s="75"/>
      <c r="R22" s="67"/>
      <c r="S22" s="67"/>
      <c r="T22" s="75"/>
      <c r="U22" s="75"/>
      <c r="V22" s="75"/>
      <c r="W22" s="74"/>
      <c r="X22" s="75"/>
      <c r="Y22" s="67"/>
      <c r="Z22" s="67"/>
      <c r="AA22" s="75"/>
      <c r="AB22" s="75"/>
      <c r="AC22" s="75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</row>
    <row r="23" spans="1:58" s="1" customFormat="1" ht="25" customHeight="1" x14ac:dyDescent="0.2">
      <c r="A23" s="88" t="s">
        <v>35</v>
      </c>
      <c r="B23" s="49" t="s">
        <v>17</v>
      </c>
      <c r="C23" s="50"/>
      <c r="D23" s="50"/>
      <c r="E23" s="312"/>
      <c r="F23" s="80">
        <v>0.375</v>
      </c>
      <c r="G23" s="2"/>
      <c r="H23" s="225">
        <f t="shared" ref="H23:H25" si="0">J23-3/4</f>
        <v>13.75</v>
      </c>
      <c r="I23" s="241"/>
      <c r="J23" s="237">
        <v>14.5</v>
      </c>
      <c r="K23" s="227"/>
      <c r="L23" s="227">
        <f t="shared" ref="L23:L25" si="1">J23+3/4</f>
        <v>15.25</v>
      </c>
      <c r="M23" s="227"/>
      <c r="N23" s="241">
        <f t="shared" ref="N23:N25" si="2">L23+1</f>
        <v>16.25</v>
      </c>
      <c r="O23" s="227"/>
      <c r="P23" s="242">
        <f t="shared" ref="P23:P25" si="3">N23+1</f>
        <v>17.25</v>
      </c>
      <c r="Q23" s="67"/>
      <c r="R23" s="67"/>
      <c r="S23" s="67"/>
      <c r="T23" s="67"/>
      <c r="U23" s="67"/>
      <c r="V23" s="67"/>
      <c r="W23" s="76"/>
      <c r="X23" s="67"/>
      <c r="Y23" s="67"/>
      <c r="Z23" s="67"/>
      <c r="AA23" s="67"/>
      <c r="AB23" s="67"/>
      <c r="AC23" s="67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</row>
    <row r="24" spans="1:58" s="1" customFormat="1" ht="25" customHeight="1" x14ac:dyDescent="0.2">
      <c r="A24" s="88" t="s">
        <v>36</v>
      </c>
      <c r="B24" s="49" t="s">
        <v>134</v>
      </c>
      <c r="C24" s="50"/>
      <c r="D24" s="50"/>
      <c r="E24" s="312"/>
      <c r="F24" s="80">
        <v>0.375</v>
      </c>
      <c r="G24" s="2"/>
      <c r="H24" s="225">
        <f t="shared" si="0"/>
        <v>12.25</v>
      </c>
      <c r="I24" s="241"/>
      <c r="J24" s="237">
        <v>13</v>
      </c>
      <c r="K24" s="227"/>
      <c r="L24" s="227">
        <f t="shared" si="1"/>
        <v>13.75</v>
      </c>
      <c r="M24" s="227"/>
      <c r="N24" s="241">
        <f t="shared" si="2"/>
        <v>14.75</v>
      </c>
      <c r="O24" s="227"/>
      <c r="P24" s="242">
        <f t="shared" si="3"/>
        <v>15.75</v>
      </c>
      <c r="Q24" s="75"/>
      <c r="R24" s="67"/>
      <c r="S24" s="67"/>
      <c r="T24" s="75"/>
      <c r="U24" s="75"/>
      <c r="V24" s="75"/>
      <c r="W24" s="74"/>
      <c r="X24" s="75"/>
      <c r="Y24" s="67"/>
      <c r="Z24" s="67"/>
      <c r="AA24" s="75"/>
      <c r="AB24" s="75"/>
      <c r="AC24" s="75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</row>
    <row r="25" spans="1:58" s="1" customFormat="1" ht="25" customHeight="1" x14ac:dyDescent="0.2">
      <c r="A25" s="88" t="s">
        <v>37</v>
      </c>
      <c r="B25" s="49" t="s">
        <v>186</v>
      </c>
      <c r="C25" s="50"/>
      <c r="D25" s="50"/>
      <c r="E25" s="312"/>
      <c r="F25" s="80">
        <v>0.375</v>
      </c>
      <c r="G25" s="2"/>
      <c r="H25" s="225">
        <f t="shared" si="0"/>
        <v>16.5</v>
      </c>
      <c r="I25" s="241"/>
      <c r="J25" s="237">
        <v>17.25</v>
      </c>
      <c r="K25" s="227"/>
      <c r="L25" s="227">
        <f t="shared" si="1"/>
        <v>18</v>
      </c>
      <c r="M25" s="227"/>
      <c r="N25" s="241">
        <f t="shared" si="2"/>
        <v>19</v>
      </c>
      <c r="O25" s="227"/>
      <c r="P25" s="242">
        <f t="shared" si="3"/>
        <v>20</v>
      </c>
      <c r="Q25" s="75"/>
      <c r="R25" s="67"/>
      <c r="S25" s="67"/>
      <c r="T25" s="75"/>
      <c r="U25" s="75"/>
      <c r="V25" s="75"/>
      <c r="W25" s="74"/>
      <c r="X25" s="75"/>
      <c r="Y25" s="67"/>
      <c r="Z25" s="67"/>
      <c r="AA25" s="75"/>
      <c r="AB25" s="75"/>
      <c r="AC25" s="75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</row>
    <row r="26" spans="1:58" s="1" customFormat="1" ht="25" customHeight="1" x14ac:dyDescent="0.2">
      <c r="A26" s="88" t="s">
        <v>38</v>
      </c>
      <c r="B26" s="49" t="s">
        <v>73</v>
      </c>
      <c r="C26" s="50"/>
      <c r="D26" s="50"/>
      <c r="E26" s="312"/>
      <c r="F26" s="80">
        <v>0.375</v>
      </c>
      <c r="G26" s="2"/>
      <c r="H26" s="397">
        <f>J26-1.5</f>
        <v>29.5</v>
      </c>
      <c r="I26" s="406"/>
      <c r="J26" s="399">
        <v>31</v>
      </c>
      <c r="K26" s="400"/>
      <c r="L26" s="400">
        <f>J26+1.5</f>
        <v>32.5</v>
      </c>
      <c r="M26" s="400"/>
      <c r="N26" s="406">
        <f>L26+1.5</f>
        <v>34</v>
      </c>
      <c r="O26" s="400"/>
      <c r="P26" s="407">
        <f>N26+1.5</f>
        <v>35.5</v>
      </c>
      <c r="Q26" s="405" t="s">
        <v>270</v>
      </c>
      <c r="R26" s="67"/>
      <c r="S26" s="67"/>
      <c r="T26" s="75"/>
      <c r="U26" s="75"/>
      <c r="V26" s="75"/>
      <c r="W26" s="74"/>
      <c r="X26" s="75"/>
      <c r="Y26" s="67"/>
      <c r="Z26" s="67"/>
      <c r="AA26" s="75"/>
      <c r="AB26" s="75"/>
      <c r="AC26" s="75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</row>
    <row r="27" spans="1:58" s="1" customFormat="1" ht="25" customHeight="1" x14ac:dyDescent="0.2">
      <c r="A27" s="88"/>
      <c r="B27" s="49"/>
      <c r="C27" s="50"/>
      <c r="D27" s="50"/>
      <c r="E27" s="312"/>
      <c r="F27" s="80"/>
      <c r="G27" s="2"/>
      <c r="H27" s="235"/>
      <c r="I27" s="236"/>
      <c r="J27" s="237"/>
      <c r="K27" s="237"/>
      <c r="L27" s="237"/>
      <c r="M27" s="238"/>
      <c r="N27" s="236"/>
      <c r="O27" s="239"/>
      <c r="P27" s="240"/>
      <c r="Q27" s="67"/>
      <c r="R27" s="67"/>
      <c r="S27" s="67"/>
      <c r="T27" s="67"/>
      <c r="U27" s="67"/>
      <c r="V27" s="67"/>
      <c r="W27" s="76"/>
      <c r="X27" s="67"/>
      <c r="Y27" s="67"/>
      <c r="Z27" s="67"/>
      <c r="AA27" s="67"/>
      <c r="AB27" s="67"/>
      <c r="AC27" s="67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</row>
    <row r="28" spans="1:58" s="1" customFormat="1" ht="25" customHeight="1" x14ac:dyDescent="0.2">
      <c r="A28" s="88"/>
      <c r="B28" s="49"/>
      <c r="C28" s="50"/>
      <c r="D28" s="50"/>
      <c r="E28" s="311"/>
      <c r="F28" s="356"/>
      <c r="G28" s="2"/>
      <c r="H28" s="225"/>
      <c r="I28" s="241"/>
      <c r="J28" s="237"/>
      <c r="K28" s="227"/>
      <c r="L28" s="227"/>
      <c r="M28" s="227"/>
      <c r="N28" s="241"/>
      <c r="O28" s="227"/>
      <c r="P28" s="242"/>
      <c r="Q28" s="75"/>
      <c r="R28" s="67"/>
      <c r="S28" s="67"/>
      <c r="T28" s="75"/>
      <c r="U28" s="75"/>
      <c r="V28" s="75"/>
      <c r="W28" s="74"/>
      <c r="X28" s="75"/>
      <c r="Y28" s="67"/>
      <c r="Z28" s="67"/>
      <c r="AA28" s="75"/>
      <c r="AB28" s="75"/>
      <c r="AC28" s="75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</row>
    <row r="29" spans="1:58" s="1" customFormat="1" ht="25" customHeight="1" x14ac:dyDescent="0.2">
      <c r="A29" s="88"/>
      <c r="B29" s="49"/>
      <c r="C29" s="50"/>
      <c r="D29" s="50"/>
      <c r="E29" s="311"/>
      <c r="F29" s="80"/>
      <c r="G29" s="2"/>
      <c r="H29" s="225"/>
      <c r="I29" s="241"/>
      <c r="J29" s="237"/>
      <c r="K29" s="227"/>
      <c r="L29" s="227"/>
      <c r="M29" s="227"/>
      <c r="N29" s="241"/>
      <c r="O29" s="227"/>
      <c r="P29" s="242"/>
      <c r="Q29" s="75"/>
      <c r="R29" s="67"/>
      <c r="S29" s="67"/>
      <c r="T29" s="75"/>
      <c r="U29" s="75"/>
      <c r="V29" s="75"/>
      <c r="W29" s="74"/>
      <c r="X29" s="75"/>
      <c r="Y29" s="67"/>
      <c r="Z29" s="67"/>
      <c r="AA29" s="75"/>
      <c r="AB29" s="75"/>
      <c r="AC29" s="75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</row>
    <row r="30" spans="1:58" s="1" customFormat="1" ht="25" customHeight="1" x14ac:dyDescent="0.2">
      <c r="A30" s="88" t="s">
        <v>25</v>
      </c>
      <c r="B30" s="49" t="s">
        <v>135</v>
      </c>
      <c r="C30" s="50"/>
      <c r="D30" s="50"/>
      <c r="E30" s="311"/>
      <c r="F30" s="80">
        <v>0.125</v>
      </c>
      <c r="G30" s="2"/>
      <c r="H30" s="225">
        <f t="shared" ref="H30" si="4">J30-3/8</f>
        <v>8.5</v>
      </c>
      <c r="I30" s="226"/>
      <c r="J30" s="237">
        <v>8.875</v>
      </c>
      <c r="K30" s="227"/>
      <c r="L30" s="227">
        <f>J30+3/8</f>
        <v>9.25</v>
      </c>
      <c r="M30" s="228"/>
      <c r="N30" s="226">
        <f>L30+3/8</f>
        <v>9.625</v>
      </c>
      <c r="O30" s="229"/>
      <c r="P30" s="230">
        <f>N30+3/8</f>
        <v>10</v>
      </c>
      <c r="Q30" s="75"/>
      <c r="R30" s="67"/>
      <c r="S30" s="67"/>
      <c r="T30" s="75"/>
      <c r="U30" s="75"/>
      <c r="V30" s="75"/>
      <c r="W30" s="74"/>
      <c r="X30" s="75"/>
      <c r="Y30" s="67"/>
      <c r="Z30" s="67"/>
      <c r="AA30" s="75"/>
      <c r="AB30" s="75"/>
      <c r="AC30" s="75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</row>
    <row r="31" spans="1:58" s="1" customFormat="1" ht="25" customHeight="1" x14ac:dyDescent="0.2">
      <c r="A31" s="88" t="s">
        <v>24</v>
      </c>
      <c r="B31" s="70" t="s">
        <v>246</v>
      </c>
      <c r="C31" s="50"/>
      <c r="D31" s="50"/>
      <c r="E31" s="311"/>
      <c r="F31" s="275">
        <v>6.25E-2</v>
      </c>
      <c r="G31" s="2"/>
      <c r="H31" s="225">
        <f>J31</f>
        <v>0.875</v>
      </c>
      <c r="I31" s="226"/>
      <c r="J31" s="237">
        <v>0.875</v>
      </c>
      <c r="K31" s="227"/>
      <c r="L31" s="227">
        <f>J31</f>
        <v>0.875</v>
      </c>
      <c r="M31" s="228"/>
      <c r="N31" s="226">
        <f>L31+0</f>
        <v>0.875</v>
      </c>
      <c r="O31" s="229"/>
      <c r="P31" s="230">
        <f>N31+0</f>
        <v>0.875</v>
      </c>
      <c r="Q31" s="75"/>
      <c r="R31" s="67"/>
      <c r="S31" s="67"/>
      <c r="T31" s="75"/>
      <c r="U31" s="75"/>
      <c r="V31" s="75"/>
      <c r="W31" s="74"/>
      <c r="X31" s="75"/>
      <c r="Y31" s="67"/>
      <c r="Z31" s="67"/>
      <c r="AA31" s="75"/>
      <c r="AB31" s="75"/>
      <c r="AC31" s="75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</row>
    <row r="32" spans="1:58" s="1" customFormat="1" ht="25" customHeight="1" x14ac:dyDescent="0.2">
      <c r="A32" s="88" t="s">
        <v>39</v>
      </c>
      <c r="B32" s="70" t="s">
        <v>136</v>
      </c>
      <c r="C32" s="50"/>
      <c r="D32" s="50"/>
      <c r="E32" s="311"/>
      <c r="F32" s="274">
        <v>0.125</v>
      </c>
      <c r="G32" s="2"/>
      <c r="H32" s="225">
        <f>J32</f>
        <v>0.5</v>
      </c>
      <c r="I32" s="226"/>
      <c r="J32" s="237">
        <v>0.5</v>
      </c>
      <c r="K32" s="227"/>
      <c r="L32" s="227">
        <f>J32</f>
        <v>0.5</v>
      </c>
      <c r="M32" s="228"/>
      <c r="N32" s="226">
        <f>L32+0</f>
        <v>0.5</v>
      </c>
      <c r="O32" s="229"/>
      <c r="P32" s="230">
        <f>N32+0</f>
        <v>0.5</v>
      </c>
      <c r="Q32" s="75"/>
      <c r="R32" s="67"/>
      <c r="S32" s="67"/>
      <c r="T32" s="75"/>
      <c r="U32" s="75"/>
      <c r="V32" s="75"/>
      <c r="W32" s="74"/>
      <c r="X32" s="75"/>
      <c r="Y32" s="67"/>
      <c r="Z32" s="67"/>
      <c r="AA32" s="75"/>
      <c r="AB32" s="75"/>
      <c r="AC32" s="75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</row>
    <row r="33" spans="1:58" s="1" customFormat="1" ht="25" customHeight="1" x14ac:dyDescent="0.2">
      <c r="A33" s="88"/>
      <c r="B33" s="70"/>
      <c r="C33" s="50"/>
      <c r="D33" s="50"/>
      <c r="E33" s="311"/>
      <c r="F33" s="80"/>
      <c r="G33" s="2"/>
      <c r="H33" s="225"/>
      <c r="I33" s="241"/>
      <c r="J33" s="237"/>
      <c r="K33" s="227"/>
      <c r="L33" s="227"/>
      <c r="M33" s="227"/>
      <c r="N33" s="241"/>
      <c r="O33" s="227"/>
      <c r="P33" s="242"/>
      <c r="Q33" s="67"/>
      <c r="R33" s="67"/>
      <c r="S33" s="67"/>
      <c r="T33" s="67"/>
      <c r="U33" s="67"/>
      <c r="V33" s="67"/>
      <c r="W33" s="76"/>
      <c r="X33" s="67"/>
      <c r="Y33" s="67"/>
      <c r="Z33" s="67"/>
      <c r="AA33" s="67"/>
      <c r="AB33" s="67"/>
      <c r="AC33" s="67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</row>
    <row r="34" spans="1:58" s="1" customFormat="1" ht="25" customHeight="1" x14ac:dyDescent="0.2">
      <c r="A34" s="88" t="s">
        <v>40</v>
      </c>
      <c r="B34" s="49" t="s">
        <v>241</v>
      </c>
      <c r="C34" s="50"/>
      <c r="D34" s="50"/>
      <c r="E34" s="313"/>
      <c r="F34" s="80">
        <v>0.125</v>
      </c>
      <c r="G34" s="2"/>
      <c r="H34" s="225">
        <f>J34-0.25</f>
        <v>3</v>
      </c>
      <c r="I34" s="226"/>
      <c r="J34" s="237">
        <v>3.25</v>
      </c>
      <c r="K34" s="227"/>
      <c r="L34" s="227">
        <f>J34+1/4</f>
        <v>3.5</v>
      </c>
      <c r="M34" s="228"/>
      <c r="N34" s="226">
        <f>L34+1/4</f>
        <v>3.75</v>
      </c>
      <c r="O34" s="229"/>
      <c r="P34" s="230">
        <f>N34+1/4</f>
        <v>4</v>
      </c>
      <c r="Q34" s="75"/>
      <c r="R34" s="67"/>
      <c r="S34" s="67"/>
      <c r="T34" s="75"/>
      <c r="U34" s="75"/>
      <c r="V34" s="75"/>
      <c r="W34" s="74"/>
      <c r="X34" s="75"/>
      <c r="Y34" s="67"/>
      <c r="Z34" s="67"/>
      <c r="AA34" s="75"/>
      <c r="AB34" s="75"/>
      <c r="AC34" s="75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</row>
    <row r="35" spans="1:58" s="1" customFormat="1" ht="25" customHeight="1" x14ac:dyDescent="0.2">
      <c r="A35" s="88" t="s">
        <v>122</v>
      </c>
      <c r="B35" s="49" t="s">
        <v>137</v>
      </c>
      <c r="C35" s="50"/>
      <c r="D35" s="50"/>
      <c r="E35" s="311"/>
      <c r="F35" s="80">
        <v>0.125</v>
      </c>
      <c r="G35" s="2"/>
      <c r="H35" s="225">
        <f>J35</f>
        <v>0.75</v>
      </c>
      <c r="I35" s="226"/>
      <c r="J35" s="237">
        <v>0.75</v>
      </c>
      <c r="K35" s="227"/>
      <c r="L35" s="227">
        <f>J35</f>
        <v>0.75</v>
      </c>
      <c r="M35" s="228"/>
      <c r="N35" s="226">
        <f>L35+0</f>
        <v>0.75</v>
      </c>
      <c r="O35" s="229"/>
      <c r="P35" s="230">
        <f>N35+0</f>
        <v>0.75</v>
      </c>
      <c r="Q35" s="75"/>
      <c r="R35" s="67"/>
      <c r="S35" s="67"/>
      <c r="T35" s="75"/>
      <c r="U35" s="75"/>
      <c r="V35" s="75"/>
      <c r="W35" s="74"/>
      <c r="X35" s="75"/>
      <c r="Y35" s="67"/>
      <c r="Z35" s="67"/>
      <c r="AA35" s="75"/>
      <c r="AB35" s="75"/>
      <c r="AC35" s="75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</row>
    <row r="36" spans="1:58" s="1" customFormat="1" ht="25" customHeight="1" x14ac:dyDescent="0.2">
      <c r="A36" s="88" t="s">
        <v>41</v>
      </c>
      <c r="B36" s="49" t="s">
        <v>138</v>
      </c>
      <c r="C36" s="50"/>
      <c r="D36" s="50"/>
      <c r="E36" s="311"/>
      <c r="F36" s="80">
        <v>0.125</v>
      </c>
      <c r="G36" s="2"/>
      <c r="H36" s="225">
        <f>J36-0.25</f>
        <v>5.75</v>
      </c>
      <c r="I36" s="226"/>
      <c r="J36" s="237">
        <v>6</v>
      </c>
      <c r="K36" s="227"/>
      <c r="L36" s="227">
        <f>J36+1/4</f>
        <v>6.25</v>
      </c>
      <c r="M36" s="228"/>
      <c r="N36" s="226">
        <f>L36+1/4</f>
        <v>6.5</v>
      </c>
      <c r="O36" s="229"/>
      <c r="P36" s="230">
        <f>N36+1/4</f>
        <v>6.75</v>
      </c>
      <c r="Q36" s="75"/>
      <c r="R36" s="67"/>
      <c r="S36" s="67"/>
      <c r="T36" s="75"/>
      <c r="U36" s="75"/>
      <c r="V36" s="75"/>
      <c r="W36" s="74"/>
      <c r="X36" s="75"/>
      <c r="Y36" s="67"/>
      <c r="Z36" s="67"/>
      <c r="AA36" s="75"/>
      <c r="AB36" s="75"/>
      <c r="AC36" s="75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</row>
    <row r="37" spans="1:58" s="1" customFormat="1" ht="25" customHeight="1" x14ac:dyDescent="0.2">
      <c r="A37" s="88" t="s">
        <v>21</v>
      </c>
      <c r="B37" s="49" t="s">
        <v>243</v>
      </c>
      <c r="C37" s="50"/>
      <c r="D37" s="50"/>
      <c r="E37" s="311"/>
      <c r="F37" s="274">
        <v>6.25E-2</v>
      </c>
      <c r="G37" s="2"/>
      <c r="H37" s="225">
        <f>J37</f>
        <v>0.875</v>
      </c>
      <c r="I37" s="226"/>
      <c r="J37" s="237">
        <v>0.875</v>
      </c>
      <c r="K37" s="227"/>
      <c r="L37" s="227">
        <f>J37</f>
        <v>0.875</v>
      </c>
      <c r="M37" s="228"/>
      <c r="N37" s="226">
        <f>L37+0</f>
        <v>0.875</v>
      </c>
      <c r="O37" s="229"/>
      <c r="P37" s="230">
        <f>N37+0</f>
        <v>0.875</v>
      </c>
      <c r="Q37" s="67"/>
      <c r="R37" s="67"/>
      <c r="S37" s="67"/>
      <c r="T37" s="67"/>
      <c r="U37" s="67"/>
      <c r="V37" s="67"/>
      <c r="W37" s="76"/>
      <c r="X37" s="67"/>
      <c r="Y37" s="67"/>
      <c r="Z37" s="67"/>
      <c r="AA37" s="67"/>
      <c r="AB37" s="67"/>
      <c r="AC37" s="67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</row>
    <row r="38" spans="1:58" s="1" customFormat="1" ht="25" customHeight="1" x14ac:dyDescent="0.2">
      <c r="A38" s="88" t="s">
        <v>42</v>
      </c>
      <c r="B38" s="49" t="s">
        <v>229</v>
      </c>
      <c r="C38" s="50"/>
      <c r="D38" s="50"/>
      <c r="E38" s="311"/>
      <c r="F38" s="80">
        <v>0.125</v>
      </c>
      <c r="G38" s="2"/>
      <c r="H38" s="225">
        <f t="shared" ref="H38:H40" si="5">J38</f>
        <v>7.25</v>
      </c>
      <c r="I38" s="226"/>
      <c r="J38" s="237">
        <v>7.25</v>
      </c>
      <c r="K38" s="227"/>
      <c r="L38" s="227">
        <f t="shared" ref="L38:L40" si="6">J38</f>
        <v>7.25</v>
      </c>
      <c r="M38" s="228"/>
      <c r="N38" s="226">
        <f t="shared" ref="N38:N40" si="7">L38+0</f>
        <v>7.25</v>
      </c>
      <c r="O38" s="229"/>
      <c r="P38" s="230">
        <f t="shared" ref="P38:P40" si="8">N38+0</f>
        <v>7.25</v>
      </c>
      <c r="Q38" s="69"/>
      <c r="R38" s="69"/>
      <c r="S38" s="77"/>
      <c r="T38" s="69"/>
      <c r="U38" s="69"/>
      <c r="V38" s="69"/>
      <c r="W38" s="69"/>
      <c r="X38" s="69"/>
      <c r="Y38" s="69"/>
      <c r="Z38" s="77"/>
      <c r="AA38" s="69"/>
      <c r="AB38" s="69"/>
      <c r="AC38" s="6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</row>
    <row r="39" spans="1:58" s="1" customFormat="1" ht="25" customHeight="1" x14ac:dyDescent="0.2">
      <c r="A39" s="88" t="s">
        <v>43</v>
      </c>
      <c r="B39" s="49" t="s">
        <v>230</v>
      </c>
      <c r="C39" s="50"/>
      <c r="D39" s="50"/>
      <c r="E39" s="311"/>
      <c r="F39" s="80">
        <v>0.125</v>
      </c>
      <c r="G39" s="2"/>
      <c r="H39" s="225">
        <f t="shared" si="5"/>
        <v>9</v>
      </c>
      <c r="I39" s="226"/>
      <c r="J39" s="237">
        <v>9</v>
      </c>
      <c r="K39" s="227"/>
      <c r="L39" s="227">
        <f t="shared" si="6"/>
        <v>9</v>
      </c>
      <c r="M39" s="228"/>
      <c r="N39" s="226">
        <f t="shared" si="7"/>
        <v>9</v>
      </c>
      <c r="O39" s="229"/>
      <c r="P39" s="230">
        <f t="shared" si="8"/>
        <v>9</v>
      </c>
      <c r="Q39" s="69"/>
      <c r="R39" s="69"/>
      <c r="S39" s="77"/>
      <c r="T39" s="69"/>
      <c r="U39" s="69"/>
      <c r="V39" s="69"/>
      <c r="W39" s="69"/>
      <c r="X39" s="69"/>
      <c r="Y39" s="69"/>
      <c r="Z39" s="77"/>
      <c r="AA39" s="69"/>
      <c r="AB39" s="69"/>
      <c r="AC39" s="6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</row>
    <row r="40" spans="1:58" s="1" customFormat="1" ht="25" customHeight="1" x14ac:dyDescent="0.2">
      <c r="A40" s="88" t="s">
        <v>44</v>
      </c>
      <c r="B40" s="49" t="s">
        <v>231</v>
      </c>
      <c r="C40" s="50"/>
      <c r="D40" s="50"/>
      <c r="E40" s="311"/>
      <c r="F40" s="80">
        <v>0.125</v>
      </c>
      <c r="G40" s="2"/>
      <c r="H40" s="225">
        <f t="shared" si="5"/>
        <v>0.875</v>
      </c>
      <c r="I40" s="226"/>
      <c r="J40" s="237">
        <v>0.875</v>
      </c>
      <c r="K40" s="227"/>
      <c r="L40" s="227">
        <f t="shared" si="6"/>
        <v>0.875</v>
      </c>
      <c r="M40" s="228"/>
      <c r="N40" s="226">
        <f t="shared" si="7"/>
        <v>0.875</v>
      </c>
      <c r="O40" s="229"/>
      <c r="P40" s="230">
        <f t="shared" si="8"/>
        <v>0.875</v>
      </c>
      <c r="Q40" s="69"/>
      <c r="R40" s="69"/>
      <c r="S40" s="77"/>
      <c r="T40" s="69"/>
      <c r="U40" s="69"/>
      <c r="V40" s="69"/>
      <c r="W40" s="69"/>
      <c r="X40" s="69"/>
      <c r="Y40" s="69"/>
      <c r="Z40" s="77"/>
      <c r="AA40" s="69"/>
      <c r="AB40" s="69"/>
      <c r="AC40" s="6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</row>
    <row r="41" spans="1:58" s="1" customFormat="1" ht="25" customHeight="1" x14ac:dyDescent="0.2">
      <c r="A41" s="88"/>
      <c r="B41" s="49"/>
      <c r="C41" s="50"/>
      <c r="D41" s="50"/>
      <c r="E41" s="311"/>
      <c r="F41" s="274"/>
      <c r="G41" s="2"/>
      <c r="H41" s="225"/>
      <c r="I41" s="226"/>
      <c r="J41" s="237"/>
      <c r="K41" s="227"/>
      <c r="L41" s="227"/>
      <c r="M41" s="228"/>
      <c r="N41" s="226"/>
      <c r="O41" s="229"/>
      <c r="P41" s="230"/>
      <c r="Q41" s="75"/>
      <c r="R41" s="67"/>
      <c r="S41" s="67"/>
      <c r="T41" s="75"/>
      <c r="U41" s="75"/>
      <c r="V41" s="75"/>
      <c r="W41" s="74"/>
      <c r="X41" s="75"/>
      <c r="Y41" s="67"/>
      <c r="Z41" s="67"/>
      <c r="AA41" s="75"/>
      <c r="AB41" s="75"/>
      <c r="AC41" s="75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</row>
    <row r="42" spans="1:58" s="1" customFormat="1" ht="25" customHeight="1" x14ac:dyDescent="0.2">
      <c r="A42" s="88" t="s">
        <v>45</v>
      </c>
      <c r="B42" s="49" t="s">
        <v>139</v>
      </c>
      <c r="C42" s="81"/>
      <c r="D42" s="81"/>
      <c r="E42" s="312"/>
      <c r="F42" s="80">
        <v>0.125</v>
      </c>
      <c r="G42" s="2"/>
      <c r="H42" s="225">
        <f t="shared" ref="H42" si="9">J42-3/8</f>
        <v>8.375</v>
      </c>
      <c r="I42" s="226"/>
      <c r="J42" s="237">
        <v>8.75</v>
      </c>
      <c r="K42" s="227"/>
      <c r="L42" s="227">
        <f>J42+3/8</f>
        <v>9.125</v>
      </c>
      <c r="M42" s="228"/>
      <c r="N42" s="226">
        <f>L42+3/8</f>
        <v>9.5</v>
      </c>
      <c r="O42" s="229"/>
      <c r="P42" s="230">
        <f>N42+3/8</f>
        <v>9.875</v>
      </c>
      <c r="Q42" s="75"/>
      <c r="R42" s="67"/>
      <c r="S42" s="67"/>
      <c r="T42" s="75"/>
      <c r="U42" s="75"/>
      <c r="V42" s="75"/>
      <c r="W42" s="74"/>
      <c r="X42" s="75"/>
      <c r="Y42" s="67"/>
      <c r="Z42" s="67"/>
      <c r="AA42" s="75"/>
      <c r="AB42" s="75"/>
      <c r="AC42" s="75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</row>
    <row r="43" spans="1:58" s="1" customFormat="1" ht="25" customHeight="1" x14ac:dyDescent="0.2">
      <c r="A43" s="88"/>
      <c r="B43" s="49"/>
      <c r="C43" s="50"/>
      <c r="D43" s="50"/>
      <c r="E43" s="311"/>
      <c r="F43" s="274"/>
      <c r="G43" s="2"/>
      <c r="H43" s="225"/>
      <c r="I43" s="315"/>
      <c r="J43" s="227"/>
      <c r="K43" s="316"/>
      <c r="L43" s="316"/>
      <c r="M43" s="316"/>
      <c r="N43" s="315"/>
      <c r="O43" s="227"/>
      <c r="P43" s="317"/>
      <c r="Q43" s="75"/>
      <c r="R43" s="67"/>
      <c r="S43" s="67"/>
      <c r="T43" s="75"/>
      <c r="U43" s="75"/>
      <c r="V43" s="75"/>
      <c r="W43" s="74"/>
      <c r="X43" s="75"/>
      <c r="Y43" s="67"/>
      <c r="Z43" s="67"/>
      <c r="AA43" s="75"/>
      <c r="AB43" s="75"/>
      <c r="AC43" s="75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</row>
    <row r="44" spans="1:58" s="1" customFormat="1" ht="25" customHeight="1" x14ac:dyDescent="0.2">
      <c r="A44" s="88"/>
      <c r="B44" s="49"/>
      <c r="C44" s="50"/>
      <c r="D44" s="50"/>
      <c r="E44" s="311"/>
      <c r="F44" s="274"/>
      <c r="G44" s="2"/>
      <c r="H44" s="225"/>
      <c r="I44" s="226"/>
      <c r="J44" s="227"/>
      <c r="K44" s="227"/>
      <c r="L44" s="227"/>
      <c r="M44" s="228"/>
      <c r="N44" s="226"/>
      <c r="O44" s="229"/>
      <c r="P44" s="230"/>
      <c r="Q44" s="75"/>
      <c r="R44" s="67"/>
      <c r="S44" s="67"/>
      <c r="T44" s="75"/>
      <c r="U44" s="75"/>
      <c r="V44" s="75"/>
      <c r="W44" s="74"/>
      <c r="X44" s="75"/>
      <c r="Y44" s="67"/>
      <c r="Z44" s="67"/>
      <c r="AA44" s="75"/>
      <c r="AB44" s="75"/>
      <c r="AC44" s="75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</row>
    <row r="45" spans="1:58" s="1" customFormat="1" ht="25" customHeight="1" x14ac:dyDescent="0.2">
      <c r="A45" s="88"/>
      <c r="B45" s="49"/>
      <c r="C45" s="50"/>
      <c r="D45" s="50"/>
      <c r="E45" s="312"/>
      <c r="F45" s="80"/>
      <c r="G45" s="2"/>
      <c r="H45" s="225"/>
      <c r="I45" s="226"/>
      <c r="J45" s="227"/>
      <c r="K45" s="227"/>
      <c r="L45" s="227"/>
      <c r="M45" s="228"/>
      <c r="N45" s="226"/>
      <c r="O45" s="229"/>
      <c r="P45" s="230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</row>
    <row r="46" spans="1:58" s="1" customFormat="1" ht="25" customHeight="1" x14ac:dyDescent="0.2">
      <c r="A46" s="88"/>
      <c r="B46" s="49"/>
      <c r="C46" s="50"/>
      <c r="D46" s="50"/>
      <c r="E46" s="312"/>
      <c r="F46" s="80"/>
      <c r="G46" s="2"/>
      <c r="H46" s="225"/>
      <c r="I46" s="226"/>
      <c r="J46" s="227"/>
      <c r="K46" s="227"/>
      <c r="L46" s="227"/>
      <c r="M46" s="228"/>
      <c r="N46" s="226"/>
      <c r="O46" s="229"/>
      <c r="P46" s="230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</row>
    <row r="47" spans="1:58" s="1" customFormat="1" ht="25" customHeight="1" x14ac:dyDescent="0.2">
      <c r="A47" s="88"/>
      <c r="B47" s="49"/>
      <c r="C47" s="50"/>
      <c r="D47" s="50"/>
      <c r="E47" s="312"/>
      <c r="F47" s="80"/>
      <c r="G47" s="2"/>
      <c r="H47" s="225"/>
      <c r="I47" s="226"/>
      <c r="J47" s="227"/>
      <c r="K47" s="227"/>
      <c r="L47" s="227"/>
      <c r="M47" s="228"/>
      <c r="N47" s="226"/>
      <c r="O47" s="229"/>
      <c r="P47" s="230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</row>
    <row r="48" spans="1:58" s="1" customFormat="1" ht="25" customHeight="1" thickBot="1" x14ac:dyDescent="0.25">
      <c r="A48" s="89"/>
      <c r="B48" s="47"/>
      <c r="C48" s="48"/>
      <c r="D48" s="48"/>
      <c r="E48" s="314"/>
      <c r="F48" s="224"/>
      <c r="G48" s="296"/>
      <c r="H48" s="262"/>
      <c r="I48" s="263"/>
      <c r="J48" s="263"/>
      <c r="K48" s="263"/>
      <c r="L48" s="263"/>
      <c r="M48" s="263"/>
      <c r="N48" s="264"/>
      <c r="O48" s="265"/>
      <c r="P48" s="266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</row>
    <row r="49" spans="8:11" s="4" customFormat="1" x14ac:dyDescent="0.15">
      <c r="H49" s="42"/>
      <c r="I49" s="42"/>
      <c r="J49" s="42"/>
      <c r="K49" s="42"/>
    </row>
    <row r="50" spans="8:11" s="4" customFormat="1" x14ac:dyDescent="0.15">
      <c r="H50" s="42"/>
      <c r="I50" s="42"/>
      <c r="J50" s="42"/>
      <c r="K50" s="42"/>
    </row>
    <row r="51" spans="8:11" s="4" customFormat="1" x14ac:dyDescent="0.15">
      <c r="H51" s="42"/>
      <c r="I51" s="42"/>
      <c r="J51" s="42"/>
      <c r="K51" s="42"/>
    </row>
    <row r="52" spans="8:11" s="4" customFormat="1" x14ac:dyDescent="0.15">
      <c r="H52" s="42"/>
      <c r="I52" s="42"/>
      <c r="J52" s="42"/>
      <c r="K52" s="42"/>
    </row>
    <row r="53" spans="8:11" s="4" customFormat="1" x14ac:dyDescent="0.15">
      <c r="H53" s="42"/>
      <c r="I53" s="42"/>
      <c r="J53" s="42"/>
      <c r="K53" s="42"/>
    </row>
    <row r="54" spans="8:11" s="4" customFormat="1" x14ac:dyDescent="0.15">
      <c r="H54" s="42"/>
      <c r="I54" s="42"/>
      <c r="J54" s="42"/>
      <c r="K54" s="42"/>
    </row>
    <row r="55" spans="8:11" s="4" customFormat="1" x14ac:dyDescent="0.15">
      <c r="H55" s="42"/>
      <c r="I55" s="42"/>
      <c r="J55" s="42"/>
      <c r="K55" s="42"/>
    </row>
    <row r="56" spans="8:11" s="4" customFormat="1" x14ac:dyDescent="0.15">
      <c r="H56" s="42"/>
      <c r="I56" s="42"/>
      <c r="J56" s="42"/>
      <c r="K56" s="42"/>
    </row>
    <row r="57" spans="8:11" s="4" customFormat="1" x14ac:dyDescent="0.15">
      <c r="H57" s="42"/>
      <c r="I57" s="42"/>
      <c r="J57" s="42"/>
      <c r="K57" s="42"/>
    </row>
    <row r="58" spans="8:11" s="4" customFormat="1" x14ac:dyDescent="0.15">
      <c r="H58" s="42"/>
      <c r="I58" s="42"/>
      <c r="J58" s="42"/>
      <c r="K58" s="42"/>
    </row>
    <row r="59" spans="8:11" s="4" customFormat="1" x14ac:dyDescent="0.15">
      <c r="H59" s="42"/>
      <c r="I59" s="42"/>
      <c r="J59" s="42"/>
      <c r="K59" s="42"/>
    </row>
    <row r="60" spans="8:11" s="4" customFormat="1" x14ac:dyDescent="0.15">
      <c r="H60" s="42"/>
      <c r="I60" s="42"/>
      <c r="J60" s="42"/>
      <c r="K60" s="42"/>
    </row>
    <row r="61" spans="8:11" s="4" customFormat="1" x14ac:dyDescent="0.15">
      <c r="H61" s="42"/>
      <c r="I61" s="42"/>
      <c r="J61" s="42"/>
      <c r="K61" s="42"/>
    </row>
    <row r="62" spans="8:11" s="4" customFormat="1" x14ac:dyDescent="0.15">
      <c r="H62" s="42"/>
      <c r="I62" s="42"/>
      <c r="J62" s="42"/>
      <c r="K62" s="42"/>
    </row>
    <row r="63" spans="8:11" s="4" customFormat="1" x14ac:dyDescent="0.15">
      <c r="H63" s="42"/>
      <c r="I63" s="42"/>
      <c r="J63" s="42"/>
      <c r="K63" s="42"/>
    </row>
    <row r="64" spans="8:11" s="4" customFormat="1" x14ac:dyDescent="0.15">
      <c r="H64" s="42"/>
      <c r="I64" s="42"/>
      <c r="J64" s="42"/>
      <c r="K64" s="42"/>
    </row>
    <row r="65" spans="8:11" s="4" customFormat="1" x14ac:dyDescent="0.15">
      <c r="H65" s="42"/>
      <c r="I65" s="42"/>
      <c r="J65" s="42"/>
      <c r="K65" s="42"/>
    </row>
    <row r="66" spans="8:11" s="4" customFormat="1" x14ac:dyDescent="0.15">
      <c r="H66" s="42"/>
      <c r="I66" s="42"/>
      <c r="J66" s="42"/>
      <c r="K66" s="42"/>
    </row>
    <row r="67" spans="8:11" s="4" customFormat="1" x14ac:dyDescent="0.15">
      <c r="H67" s="42"/>
      <c r="I67" s="42"/>
      <c r="J67" s="42"/>
      <c r="K67" s="42"/>
    </row>
    <row r="68" spans="8:11" s="4" customFormat="1" x14ac:dyDescent="0.15">
      <c r="H68" s="42"/>
      <c r="I68" s="42"/>
      <c r="J68" s="42"/>
      <c r="K68" s="42"/>
    </row>
    <row r="69" spans="8:11" s="4" customFormat="1" x14ac:dyDescent="0.15">
      <c r="H69" s="42"/>
      <c r="I69" s="42"/>
      <c r="J69" s="42"/>
      <c r="K69" s="42"/>
    </row>
    <row r="70" spans="8:11" s="4" customFormat="1" x14ac:dyDescent="0.15">
      <c r="H70" s="42"/>
      <c r="I70" s="42"/>
      <c r="J70" s="42"/>
      <c r="K70" s="42"/>
    </row>
    <row r="71" spans="8:11" s="4" customFormat="1" x14ac:dyDescent="0.15">
      <c r="H71" s="42"/>
      <c r="I71" s="42"/>
      <c r="J71" s="42"/>
      <c r="K71" s="42"/>
    </row>
    <row r="72" spans="8:11" s="4" customFormat="1" x14ac:dyDescent="0.15">
      <c r="H72" s="42"/>
      <c r="I72" s="42"/>
      <c r="J72" s="42"/>
      <c r="K72" s="42"/>
    </row>
    <row r="73" spans="8:11" s="4" customFormat="1" x14ac:dyDescent="0.15">
      <c r="H73" s="42"/>
      <c r="I73" s="42"/>
      <c r="J73" s="42"/>
      <c r="K73" s="42"/>
    </row>
    <row r="74" spans="8:11" s="4" customFormat="1" x14ac:dyDescent="0.15">
      <c r="H74" s="42"/>
      <c r="I74" s="42"/>
      <c r="J74" s="42"/>
      <c r="K74" s="42"/>
    </row>
    <row r="75" spans="8:11" s="4" customFormat="1" x14ac:dyDescent="0.15">
      <c r="H75" s="42"/>
      <c r="I75" s="42"/>
      <c r="J75" s="42"/>
      <c r="K75" s="42"/>
    </row>
    <row r="76" spans="8:11" s="4" customFormat="1" x14ac:dyDescent="0.15">
      <c r="H76" s="42"/>
      <c r="I76" s="42"/>
      <c r="J76" s="42"/>
      <c r="K76" s="42"/>
    </row>
    <row r="77" spans="8:11" s="4" customFormat="1" x14ac:dyDescent="0.15">
      <c r="H77" s="42"/>
      <c r="I77" s="42"/>
      <c r="J77" s="42"/>
      <c r="K77" s="42"/>
    </row>
    <row r="78" spans="8:11" s="4" customFormat="1" x14ac:dyDescent="0.15">
      <c r="H78" s="42"/>
      <c r="I78" s="42"/>
      <c r="J78" s="42"/>
      <c r="K78" s="42"/>
    </row>
    <row r="79" spans="8:11" s="4" customFormat="1" x14ac:dyDescent="0.15">
      <c r="H79" s="42"/>
      <c r="I79" s="42"/>
      <c r="J79" s="42"/>
      <c r="K79" s="42"/>
    </row>
    <row r="80" spans="8:11" s="4" customFormat="1" x14ac:dyDescent="0.15">
      <c r="H80" s="42"/>
      <c r="I80" s="42"/>
      <c r="J80" s="42"/>
      <c r="K80" s="42"/>
    </row>
    <row r="81" spans="8:11" s="4" customFormat="1" x14ac:dyDescent="0.15">
      <c r="H81" s="42"/>
      <c r="I81" s="42"/>
      <c r="J81" s="42"/>
      <c r="K81" s="42"/>
    </row>
    <row r="82" spans="8:11" s="4" customFormat="1" x14ac:dyDescent="0.15">
      <c r="H82" s="42"/>
      <c r="I82" s="42"/>
      <c r="J82" s="42"/>
      <c r="K82" s="42"/>
    </row>
    <row r="83" spans="8:11" s="4" customFormat="1" x14ac:dyDescent="0.15">
      <c r="H83" s="42"/>
      <c r="I83" s="42"/>
      <c r="J83" s="42"/>
      <c r="K83" s="42"/>
    </row>
    <row r="84" spans="8:11" s="4" customFormat="1" x14ac:dyDescent="0.15">
      <c r="H84" s="42"/>
      <c r="I84" s="42"/>
      <c r="J84" s="42"/>
      <c r="K84" s="42"/>
    </row>
    <row r="85" spans="8:11" s="4" customFormat="1" x14ac:dyDescent="0.15">
      <c r="H85" s="42"/>
      <c r="I85" s="42"/>
      <c r="J85" s="42"/>
      <c r="K85" s="42"/>
    </row>
    <row r="86" spans="8:11" s="4" customFormat="1" x14ac:dyDescent="0.15">
      <c r="H86" s="42"/>
      <c r="I86" s="42"/>
      <c r="J86" s="42"/>
      <c r="K86" s="42"/>
    </row>
    <row r="87" spans="8:11" s="4" customFormat="1" x14ac:dyDescent="0.15">
      <c r="H87" s="42"/>
      <c r="I87" s="42"/>
      <c r="J87" s="42"/>
      <c r="K87" s="42"/>
    </row>
    <row r="88" spans="8:11" s="4" customFormat="1" x14ac:dyDescent="0.15">
      <c r="H88" s="42"/>
      <c r="I88" s="42"/>
      <c r="J88" s="42"/>
      <c r="K88" s="42"/>
    </row>
    <row r="89" spans="8:11" s="4" customFormat="1" x14ac:dyDescent="0.15">
      <c r="H89" s="42"/>
      <c r="I89" s="42"/>
      <c r="J89" s="42"/>
      <c r="K89" s="42"/>
    </row>
    <row r="90" spans="8:11" s="4" customFormat="1" x14ac:dyDescent="0.15">
      <c r="H90" s="42"/>
      <c r="I90" s="42"/>
      <c r="J90" s="42"/>
      <c r="K90" s="42"/>
    </row>
    <row r="91" spans="8:11" s="4" customFormat="1" x14ac:dyDescent="0.15">
      <c r="H91" s="42"/>
      <c r="I91" s="42"/>
      <c r="J91" s="42"/>
      <c r="K91" s="42"/>
    </row>
    <row r="92" spans="8:11" s="4" customFormat="1" x14ac:dyDescent="0.15">
      <c r="H92" s="42"/>
      <c r="I92" s="42"/>
      <c r="J92" s="42"/>
      <c r="K92" s="42"/>
    </row>
    <row r="93" spans="8:11" s="4" customFormat="1" x14ac:dyDescent="0.15">
      <c r="H93" s="42"/>
      <c r="I93" s="42"/>
      <c r="J93" s="42"/>
      <c r="K93" s="42"/>
    </row>
    <row r="94" spans="8:11" s="4" customFormat="1" x14ac:dyDescent="0.15">
      <c r="H94" s="42"/>
      <c r="I94" s="42"/>
      <c r="J94" s="42"/>
      <c r="K94" s="42"/>
    </row>
    <row r="95" spans="8:11" s="4" customFormat="1" x14ac:dyDescent="0.15">
      <c r="H95" s="42"/>
      <c r="I95" s="42"/>
      <c r="J95" s="42"/>
      <c r="K95" s="42"/>
    </row>
    <row r="96" spans="8:11" s="4" customFormat="1" x14ac:dyDescent="0.15">
      <c r="H96" s="42"/>
      <c r="I96" s="42"/>
      <c r="J96" s="42"/>
      <c r="K96" s="42"/>
    </row>
    <row r="97" spans="8:11" s="4" customFormat="1" x14ac:dyDescent="0.15">
      <c r="H97" s="42"/>
      <c r="I97" s="42"/>
      <c r="J97" s="42"/>
      <c r="K97" s="42"/>
    </row>
    <row r="98" spans="8:11" s="4" customFormat="1" x14ac:dyDescent="0.15">
      <c r="H98" s="42"/>
      <c r="I98" s="42"/>
      <c r="J98" s="42"/>
      <c r="K98" s="42"/>
    </row>
    <row r="99" spans="8:11" s="4" customFormat="1" x14ac:dyDescent="0.15">
      <c r="H99" s="42"/>
      <c r="I99" s="42"/>
      <c r="J99" s="42"/>
      <c r="K99" s="42"/>
    </row>
    <row r="100" spans="8:11" s="4" customFormat="1" x14ac:dyDescent="0.15">
      <c r="H100" s="42"/>
      <c r="I100" s="42"/>
      <c r="J100" s="42"/>
      <c r="K100" s="42"/>
    </row>
    <row r="101" spans="8:11" s="4" customFormat="1" x14ac:dyDescent="0.15">
      <c r="H101" s="42"/>
      <c r="I101" s="42"/>
      <c r="J101" s="42"/>
      <c r="K101" s="42"/>
    </row>
    <row r="102" spans="8:11" s="4" customFormat="1" x14ac:dyDescent="0.15">
      <c r="H102" s="42"/>
      <c r="I102" s="42"/>
      <c r="J102" s="42"/>
      <c r="K102" s="42"/>
    </row>
    <row r="103" spans="8:11" s="4" customFormat="1" x14ac:dyDescent="0.15">
      <c r="H103" s="42"/>
      <c r="I103" s="42"/>
      <c r="J103" s="42"/>
      <c r="K103" s="42"/>
    </row>
    <row r="104" spans="8:11" s="4" customFormat="1" x14ac:dyDescent="0.15">
      <c r="H104" s="42"/>
      <c r="I104" s="42"/>
      <c r="J104" s="42"/>
      <c r="K104" s="42"/>
    </row>
    <row r="105" spans="8:11" s="4" customFormat="1" x14ac:dyDescent="0.15">
      <c r="H105" s="42"/>
      <c r="I105" s="42"/>
      <c r="J105" s="42"/>
      <c r="K105" s="42"/>
    </row>
    <row r="106" spans="8:11" s="4" customFormat="1" x14ac:dyDescent="0.15">
      <c r="H106" s="42"/>
      <c r="I106" s="42"/>
      <c r="J106" s="42"/>
      <c r="K106" s="42"/>
    </row>
    <row r="107" spans="8:11" s="4" customFormat="1" x14ac:dyDescent="0.15">
      <c r="H107" s="42"/>
      <c r="I107" s="42"/>
      <c r="J107" s="42"/>
      <c r="K107" s="42"/>
    </row>
    <row r="108" spans="8:11" s="4" customFormat="1" x14ac:dyDescent="0.15">
      <c r="H108" s="42"/>
      <c r="I108" s="42"/>
      <c r="J108" s="42"/>
      <c r="K108" s="42"/>
    </row>
    <row r="109" spans="8:11" s="4" customFormat="1" x14ac:dyDescent="0.15">
      <c r="H109" s="42"/>
      <c r="I109" s="42"/>
      <c r="J109" s="42"/>
      <c r="K109" s="42"/>
    </row>
    <row r="110" spans="8:11" s="4" customFormat="1" x14ac:dyDescent="0.15">
      <c r="H110" s="42"/>
      <c r="I110" s="42"/>
      <c r="J110" s="42"/>
      <c r="K110" s="42"/>
    </row>
    <row r="111" spans="8:11" s="4" customFormat="1" x14ac:dyDescent="0.15">
      <c r="H111" s="42"/>
      <c r="I111" s="42"/>
      <c r="J111" s="42"/>
      <c r="K111" s="42"/>
    </row>
    <row r="112" spans="8:11" s="4" customFormat="1" x14ac:dyDescent="0.15">
      <c r="H112" s="42"/>
      <c r="I112" s="42"/>
      <c r="J112" s="42"/>
      <c r="K112" s="42"/>
    </row>
    <row r="113" spans="8:11" s="4" customFormat="1" x14ac:dyDescent="0.15">
      <c r="H113" s="42"/>
      <c r="I113" s="42"/>
      <c r="J113" s="42"/>
      <c r="K113" s="42"/>
    </row>
    <row r="114" spans="8:11" s="4" customFormat="1" x14ac:dyDescent="0.15">
      <c r="H114" s="42"/>
      <c r="I114" s="42"/>
      <c r="J114" s="42"/>
      <c r="K114" s="42"/>
    </row>
    <row r="115" spans="8:11" s="4" customFormat="1" x14ac:dyDescent="0.15">
      <c r="H115" s="42"/>
      <c r="I115" s="42"/>
      <c r="J115" s="42"/>
      <c r="K115" s="42"/>
    </row>
    <row r="116" spans="8:11" s="4" customFormat="1" x14ac:dyDescent="0.15">
      <c r="H116" s="42"/>
      <c r="I116" s="42"/>
      <c r="J116" s="42"/>
      <c r="K116" s="42"/>
    </row>
    <row r="117" spans="8:11" s="4" customFormat="1" x14ac:dyDescent="0.15">
      <c r="H117" s="42"/>
      <c r="I117" s="42"/>
      <c r="J117" s="42"/>
      <c r="K117" s="42"/>
    </row>
    <row r="118" spans="8:11" s="4" customFormat="1" x14ac:dyDescent="0.15">
      <c r="H118" s="42"/>
      <c r="I118" s="42"/>
      <c r="J118" s="42"/>
      <c r="K118" s="42"/>
    </row>
    <row r="119" spans="8:11" s="4" customFormat="1" x14ac:dyDescent="0.15">
      <c r="H119" s="42"/>
      <c r="I119" s="42"/>
      <c r="J119" s="42"/>
      <c r="K119" s="42"/>
    </row>
    <row r="120" spans="8:11" s="4" customFormat="1" x14ac:dyDescent="0.15">
      <c r="H120" s="42"/>
      <c r="I120" s="42"/>
      <c r="J120" s="42"/>
      <c r="K120" s="42"/>
    </row>
    <row r="121" spans="8:11" s="4" customFormat="1" x14ac:dyDescent="0.15">
      <c r="H121" s="42"/>
      <c r="I121" s="42"/>
      <c r="J121" s="42"/>
      <c r="K121" s="42"/>
    </row>
    <row r="122" spans="8:11" s="4" customFormat="1" x14ac:dyDescent="0.15">
      <c r="H122" s="42"/>
      <c r="I122" s="42"/>
      <c r="J122" s="42"/>
      <c r="K122" s="42"/>
    </row>
    <row r="123" spans="8:11" s="4" customFormat="1" x14ac:dyDescent="0.15">
      <c r="H123" s="42"/>
      <c r="I123" s="42"/>
      <c r="J123" s="42"/>
      <c r="K123" s="42"/>
    </row>
    <row r="124" spans="8:11" s="4" customFormat="1" x14ac:dyDescent="0.15">
      <c r="H124" s="42"/>
      <c r="I124" s="42"/>
      <c r="J124" s="42"/>
      <c r="K124" s="42"/>
    </row>
    <row r="125" spans="8:11" s="4" customFormat="1" x14ac:dyDescent="0.15">
      <c r="H125" s="42"/>
      <c r="I125" s="42"/>
      <c r="J125" s="42"/>
      <c r="K125" s="42"/>
    </row>
    <row r="126" spans="8:11" s="4" customFormat="1" x14ac:dyDescent="0.15">
      <c r="H126" s="42"/>
      <c r="I126" s="42"/>
      <c r="J126" s="42"/>
      <c r="K126" s="42"/>
    </row>
    <row r="127" spans="8:11" s="4" customFormat="1" x14ac:dyDescent="0.15">
      <c r="H127" s="42"/>
      <c r="I127" s="42"/>
      <c r="J127" s="42"/>
      <c r="K127" s="42"/>
    </row>
    <row r="128" spans="8:11" s="4" customFormat="1" x14ac:dyDescent="0.15">
      <c r="H128" s="42"/>
      <c r="I128" s="42"/>
      <c r="J128" s="42"/>
      <c r="K128" s="42"/>
    </row>
    <row r="129" spans="8:11" s="4" customFormat="1" x14ac:dyDescent="0.15">
      <c r="H129" s="42"/>
      <c r="I129" s="42"/>
      <c r="J129" s="42"/>
      <c r="K129" s="42"/>
    </row>
    <row r="130" spans="8:11" s="4" customFormat="1" x14ac:dyDescent="0.15">
      <c r="H130" s="42"/>
      <c r="I130" s="42"/>
      <c r="J130" s="42"/>
      <c r="K130" s="42"/>
    </row>
    <row r="131" spans="8:11" s="4" customFormat="1" x14ac:dyDescent="0.15">
      <c r="H131" s="42"/>
      <c r="I131" s="42"/>
      <c r="J131" s="42"/>
      <c r="K131" s="42"/>
    </row>
    <row r="132" spans="8:11" s="4" customFormat="1" x14ac:dyDescent="0.15">
      <c r="H132" s="42"/>
      <c r="I132" s="42"/>
      <c r="J132" s="42"/>
      <c r="K132" s="42"/>
    </row>
    <row r="133" spans="8:11" s="4" customFormat="1" x14ac:dyDescent="0.15">
      <c r="H133" s="42"/>
      <c r="I133" s="42"/>
      <c r="J133" s="42"/>
      <c r="K133" s="42"/>
    </row>
    <row r="134" spans="8:11" s="4" customFormat="1" x14ac:dyDescent="0.15">
      <c r="H134" s="42"/>
      <c r="I134" s="42"/>
      <c r="J134" s="42"/>
      <c r="K134" s="42"/>
    </row>
    <row r="135" spans="8:11" s="4" customFormat="1" x14ac:dyDescent="0.15">
      <c r="H135" s="42"/>
      <c r="I135" s="42"/>
      <c r="J135" s="42"/>
      <c r="K135" s="42"/>
    </row>
    <row r="136" spans="8:11" s="4" customFormat="1" x14ac:dyDescent="0.15">
      <c r="H136" s="42"/>
      <c r="I136" s="42"/>
      <c r="J136" s="42"/>
      <c r="K136" s="42"/>
    </row>
    <row r="137" spans="8:11" s="4" customFormat="1" x14ac:dyDescent="0.15">
      <c r="H137" s="42"/>
      <c r="I137" s="42"/>
      <c r="J137" s="42"/>
      <c r="K137" s="42"/>
    </row>
    <row r="138" spans="8:11" s="4" customFormat="1" x14ac:dyDescent="0.15">
      <c r="H138" s="42"/>
      <c r="I138" s="42"/>
      <c r="J138" s="42"/>
      <c r="K138" s="42"/>
    </row>
    <row r="139" spans="8:11" s="4" customFormat="1" x14ac:dyDescent="0.15">
      <c r="H139" s="42"/>
      <c r="I139" s="42"/>
      <c r="J139" s="42"/>
      <c r="K139" s="42"/>
    </row>
    <row r="140" spans="8:11" s="4" customFormat="1" x14ac:dyDescent="0.15">
      <c r="H140" s="42"/>
      <c r="I140" s="42"/>
      <c r="J140" s="42"/>
      <c r="K140" s="42"/>
    </row>
    <row r="141" spans="8:11" s="4" customFormat="1" x14ac:dyDescent="0.15">
      <c r="H141" s="42"/>
      <c r="I141" s="42"/>
      <c r="J141" s="42"/>
      <c r="K141" s="42"/>
    </row>
    <row r="142" spans="8:11" s="4" customFormat="1" x14ac:dyDescent="0.15">
      <c r="H142" s="42"/>
      <c r="I142" s="42"/>
      <c r="J142" s="42"/>
      <c r="K142" s="42"/>
    </row>
    <row r="143" spans="8:11" s="4" customFormat="1" x14ac:dyDescent="0.15">
      <c r="H143" s="42"/>
      <c r="I143" s="42"/>
      <c r="J143" s="42"/>
      <c r="K143" s="42"/>
    </row>
    <row r="144" spans="8:11" s="4" customFormat="1" x14ac:dyDescent="0.15">
      <c r="H144" s="42"/>
      <c r="I144" s="42"/>
      <c r="J144" s="42"/>
      <c r="K144" s="42"/>
    </row>
    <row r="145" spans="8:11" s="4" customFormat="1" x14ac:dyDescent="0.15">
      <c r="H145" s="42"/>
      <c r="I145" s="42"/>
      <c r="J145" s="42"/>
      <c r="K145" s="42"/>
    </row>
    <row r="146" spans="8:11" s="4" customFormat="1" x14ac:dyDescent="0.15">
      <c r="H146" s="42"/>
      <c r="I146" s="42"/>
      <c r="J146" s="42"/>
      <c r="K146" s="42"/>
    </row>
    <row r="147" spans="8:11" s="4" customFormat="1" x14ac:dyDescent="0.15">
      <c r="H147" s="42"/>
      <c r="I147" s="42"/>
      <c r="J147" s="42"/>
      <c r="K147" s="42"/>
    </row>
  </sheetData>
  <mergeCells count="3">
    <mergeCell ref="N1:P1"/>
    <mergeCell ref="A11:E11"/>
    <mergeCell ref="A12:E12"/>
  </mergeCells>
  <phoneticPr fontId="0" type="noConversion"/>
  <printOptions horizontalCentered="1" verticalCentered="1"/>
  <pageMargins left="0.25" right="0.25" top="0.75" bottom="0.75" header="0.3" footer="0.3"/>
  <pageSetup scale="64" orientation="portrait" r:id="rId1"/>
  <headerFooter alignWithMargins="0">
    <oddFooter>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G79"/>
  <sheetViews>
    <sheetView tabSelected="1" zoomScale="81" zoomScaleNormal="81" zoomScaleSheetLayoutView="85" zoomScalePageLayoutView="85" workbookViewId="0">
      <selection activeCell="N29" sqref="N29"/>
    </sheetView>
  </sheetViews>
  <sheetFormatPr baseColWidth="10" defaultColWidth="8.83203125" defaultRowHeight="13" x14ac:dyDescent="0.15"/>
  <cols>
    <col min="1" max="1" width="14.33203125" customWidth="1"/>
    <col min="2" max="2" width="13.33203125" customWidth="1"/>
    <col min="3" max="3" width="12.6640625" customWidth="1"/>
    <col min="5" max="5" width="20.1640625" customWidth="1"/>
    <col min="6" max="6" width="7" customWidth="1"/>
    <col min="7" max="7" width="7.5" customWidth="1"/>
    <col min="8" max="8" width="14.1640625" customWidth="1"/>
    <col min="9" max="9" width="13.33203125" customWidth="1"/>
    <col min="10" max="10" width="9.5" customWidth="1"/>
    <col min="12" max="12" width="28" customWidth="1"/>
    <col min="13" max="59" width="8.83203125" style="4"/>
  </cols>
  <sheetData>
    <row r="1" spans="1:59" ht="31" x14ac:dyDescent="0.25">
      <c r="A1" s="10" t="s">
        <v>105</v>
      </c>
      <c r="B1" s="26"/>
      <c r="C1" s="26"/>
      <c r="D1" s="26"/>
      <c r="E1" s="26"/>
      <c r="F1" s="26"/>
      <c r="G1" s="26"/>
      <c r="H1" s="64" t="s">
        <v>51</v>
      </c>
      <c r="I1" s="64"/>
      <c r="J1" s="408" t="s">
        <v>104</v>
      </c>
      <c r="K1" s="409"/>
      <c r="L1" s="410"/>
    </row>
    <row r="2" spans="1:59" ht="25" x14ac:dyDescent="0.25">
      <c r="A2" s="62" t="s">
        <v>88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63"/>
    </row>
    <row r="3" spans="1:59" s="1" customFormat="1" ht="24.75" customHeight="1" x14ac:dyDescent="0.2">
      <c r="A3" s="7"/>
      <c r="B3" s="99"/>
      <c r="C3" s="78"/>
      <c r="D3" s="78"/>
      <c r="E3" s="78"/>
      <c r="F3" s="78"/>
      <c r="G3" s="78"/>
      <c r="H3" s="78"/>
      <c r="I3" s="78"/>
      <c r="J3" s="78"/>
      <c r="K3" s="2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9" s="1" customFormat="1" ht="21.75" customHeight="1" x14ac:dyDescent="0.2">
      <c r="A4" s="29" t="s">
        <v>10</v>
      </c>
      <c r="B4" s="99">
        <f>'Style Summary'!B3:C3</f>
        <v>45912</v>
      </c>
      <c r="C4" s="78"/>
      <c r="D4" s="35" t="s">
        <v>103</v>
      </c>
      <c r="E4" s="78" t="str">
        <f>'Style Summary'!F3</f>
        <v>ACCORDION COMPACT</v>
      </c>
      <c r="F4" s="78"/>
      <c r="G4" s="78"/>
      <c r="H4" s="78"/>
      <c r="I4" s="35" t="s">
        <v>56</v>
      </c>
      <c r="J4" s="78" t="str">
        <f>'Style Summary'!K3</f>
        <v>MONICA</v>
      </c>
      <c r="K4" s="4"/>
      <c r="L4" s="5"/>
      <c r="M4" s="5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s="1" customFormat="1" ht="16" x14ac:dyDescent="0.2">
      <c r="A5" s="31" t="s">
        <v>3</v>
      </c>
      <c r="B5" s="61" t="str">
        <f>'Style Summary'!B4</f>
        <v>SIMKHAI</v>
      </c>
      <c r="C5" s="3"/>
      <c r="D5" s="34" t="s">
        <v>55</v>
      </c>
      <c r="E5" s="3" t="str">
        <f>'Style Summary'!F4</f>
        <v>LEVIE S/L MINI DRESS</v>
      </c>
      <c r="F5" s="23"/>
      <c r="G5" s="23"/>
      <c r="H5" s="23"/>
      <c r="I5" s="34" t="s">
        <v>67</v>
      </c>
      <c r="J5" s="3" t="str">
        <f>'Style Summary'!K4</f>
        <v>1/37NM</v>
      </c>
      <c r="K5" s="23"/>
      <c r="L5" s="24"/>
      <c r="M5" s="5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s="1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 t="str">
        <f>'Style Summary'!F5</f>
        <v>XS-XL</v>
      </c>
      <c r="F6" s="78"/>
      <c r="G6" s="78"/>
      <c r="H6" s="78"/>
      <c r="I6" s="35" t="s">
        <v>60</v>
      </c>
      <c r="J6" s="78" t="str">
        <f>'Style Summary'!K5</f>
        <v>14GG</v>
      </c>
      <c r="K6" s="78"/>
      <c r="L6" s="101"/>
      <c r="M6" s="68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s="1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 t="str">
        <f>'Style Summary'!F6</f>
        <v>RACHEL / SIERRA</v>
      </c>
      <c r="F7" s="78"/>
      <c r="G7" s="78"/>
      <c r="H7" s="78"/>
      <c r="I7" s="35" t="s">
        <v>68</v>
      </c>
      <c r="J7" s="78" t="str">
        <f>'Style Summary'!K6</f>
        <v>2E</v>
      </c>
      <c r="K7" s="78"/>
      <c r="L7" s="101"/>
      <c r="M7" s="6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s="1" customFormat="1" ht="16" x14ac:dyDescent="0.2">
      <c r="A8" s="33" t="s">
        <v>4</v>
      </c>
      <c r="B8" s="65" t="str">
        <f>'Style Summary'!B7</f>
        <v>PF26</v>
      </c>
      <c r="C8" s="65"/>
      <c r="D8" s="36" t="s">
        <v>6</v>
      </c>
      <c r="E8" s="65" t="str">
        <f>'Style Summary'!F7</f>
        <v>NV</v>
      </c>
      <c r="F8" s="65"/>
      <c r="G8" s="65"/>
      <c r="H8" s="65"/>
      <c r="I8" s="36" t="s">
        <v>61</v>
      </c>
      <c r="J8" s="65" t="str">
        <f>'Style Summary'!K7</f>
        <v>83% RECYCLED VISCOSE, 17% POLYESTER</v>
      </c>
      <c r="K8" s="65"/>
      <c r="L8" s="22"/>
      <c r="M8" s="6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s="1" customFormat="1" ht="19.5" customHeight="1" x14ac:dyDescent="0.2">
      <c r="A9" s="6"/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s="151" customFormat="1" ht="17.75" customHeight="1" x14ac:dyDescent="0.15">
      <c r="A10" s="137" t="s">
        <v>15</v>
      </c>
      <c r="B10" s="497" t="s">
        <v>108</v>
      </c>
      <c r="C10" s="498"/>
      <c r="D10" s="498"/>
      <c r="E10" s="499"/>
      <c r="F10" s="175"/>
      <c r="G10" s="175"/>
      <c r="H10" s="138" t="s">
        <v>15</v>
      </c>
      <c r="I10" s="492" t="s">
        <v>108</v>
      </c>
      <c r="J10" s="493"/>
      <c r="K10" s="493"/>
      <c r="L10" s="495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</row>
    <row r="11" spans="1:59" s="151" customFormat="1" ht="17.75" customHeight="1" x14ac:dyDescent="0.15">
      <c r="A11" s="137" t="s">
        <v>97</v>
      </c>
      <c r="B11" s="500" t="s">
        <v>107</v>
      </c>
      <c r="C11" s="501"/>
      <c r="D11" s="501"/>
      <c r="E11" s="502"/>
      <c r="F11" s="175"/>
      <c r="G11" s="175"/>
      <c r="H11" s="138" t="s">
        <v>97</v>
      </c>
      <c r="I11" s="503" t="s">
        <v>111</v>
      </c>
      <c r="J11" s="504"/>
      <c r="K11" s="504"/>
      <c r="L11" s="505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</row>
    <row r="12" spans="1:59" s="151" customFormat="1" ht="17.75" customHeight="1" x14ac:dyDescent="0.15">
      <c r="A12" s="137" t="s">
        <v>98</v>
      </c>
      <c r="B12" s="157" t="s">
        <v>123</v>
      </c>
      <c r="C12" s="158"/>
      <c r="D12" s="158"/>
      <c r="E12" s="245"/>
      <c r="F12" s="175"/>
      <c r="G12" s="175"/>
      <c r="H12" s="138" t="s">
        <v>98</v>
      </c>
      <c r="I12" s="157" t="s">
        <v>124</v>
      </c>
      <c r="J12" s="158"/>
      <c r="K12" s="158"/>
      <c r="L12" s="159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</row>
    <row r="13" spans="1:59" s="151" customFormat="1" ht="17.75" customHeight="1" x14ac:dyDescent="0.15">
      <c r="A13" s="137" t="s">
        <v>11</v>
      </c>
      <c r="B13" s="157" t="s">
        <v>47</v>
      </c>
      <c r="C13" s="158"/>
      <c r="D13" s="158"/>
      <c r="E13" s="245"/>
      <c r="F13" s="175"/>
      <c r="G13" s="175"/>
      <c r="H13" s="138" t="s">
        <v>11</v>
      </c>
      <c r="I13" s="492" t="s">
        <v>47</v>
      </c>
      <c r="J13" s="493"/>
      <c r="K13" s="493"/>
      <c r="L13" s="495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</row>
    <row r="14" spans="1:59" s="151" customFormat="1" ht="11" customHeight="1" x14ac:dyDescent="0.15">
      <c r="A14" s="139"/>
      <c r="B14" s="143"/>
      <c r="C14" s="143"/>
      <c r="D14" s="143"/>
      <c r="E14" s="143"/>
      <c r="F14" s="175"/>
      <c r="G14" s="175"/>
      <c r="H14" s="147"/>
      <c r="I14" s="143"/>
      <c r="J14" s="143"/>
      <c r="K14" s="143"/>
      <c r="L14" s="145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</row>
    <row r="15" spans="1:59" s="151" customFormat="1" ht="17.75" customHeight="1" x14ac:dyDescent="0.2">
      <c r="A15" s="137" t="s">
        <v>15</v>
      </c>
      <c r="B15" s="492" t="s">
        <v>108</v>
      </c>
      <c r="C15" s="493"/>
      <c r="D15" s="493"/>
      <c r="E15" s="494"/>
      <c r="F15" s="175"/>
      <c r="G15" s="175"/>
      <c r="H15" s="152" t="s">
        <v>15</v>
      </c>
      <c r="I15" s="493" t="s">
        <v>108</v>
      </c>
      <c r="J15" s="493"/>
      <c r="K15" s="493"/>
      <c r="L15" s="495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</row>
    <row r="16" spans="1:59" s="151" customFormat="1" ht="17.75" customHeight="1" x14ac:dyDescent="0.2">
      <c r="A16" s="137" t="s">
        <v>97</v>
      </c>
      <c r="B16" s="496" t="s">
        <v>109</v>
      </c>
      <c r="C16" s="493"/>
      <c r="D16" s="493"/>
      <c r="E16" s="494"/>
      <c r="F16" s="143"/>
      <c r="G16" s="143"/>
      <c r="H16" s="152" t="s">
        <v>8</v>
      </c>
      <c r="I16" s="140" t="s">
        <v>110</v>
      </c>
      <c r="J16" s="147"/>
      <c r="K16" s="147"/>
      <c r="L16" s="149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</row>
    <row r="17" spans="1:59" s="151" customFormat="1" ht="17.75" customHeight="1" x14ac:dyDescent="0.2">
      <c r="A17" s="137" t="s">
        <v>98</v>
      </c>
      <c r="B17" s="146" t="s">
        <v>125</v>
      </c>
      <c r="C17" s="147"/>
      <c r="D17" s="147"/>
      <c r="E17" s="148"/>
      <c r="F17" s="143"/>
      <c r="G17" s="143"/>
      <c r="H17" s="152" t="s">
        <v>11</v>
      </c>
      <c r="I17" s="147" t="s">
        <v>142</v>
      </c>
      <c r="J17" s="147"/>
      <c r="K17" s="147"/>
      <c r="L17" s="149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</row>
    <row r="18" spans="1:59" s="151" customFormat="1" ht="17.75" customHeight="1" x14ac:dyDescent="0.2">
      <c r="A18" s="137" t="s">
        <v>11</v>
      </c>
      <c r="B18" s="146" t="s">
        <v>47</v>
      </c>
      <c r="C18" s="147"/>
      <c r="D18" s="147"/>
      <c r="E18" s="148"/>
      <c r="F18" s="143"/>
      <c r="G18" s="143"/>
      <c r="H18" s="152" t="s">
        <v>12</v>
      </c>
      <c r="I18" s="147" t="s">
        <v>47</v>
      </c>
      <c r="J18" s="147"/>
      <c r="K18" s="147"/>
      <c r="L18" s="149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</row>
    <row r="19" spans="1:59" s="151" customFormat="1" ht="11" customHeight="1" x14ac:dyDescent="0.15">
      <c r="A19" s="139"/>
      <c r="B19" s="143"/>
      <c r="C19" s="143"/>
      <c r="D19" s="143"/>
      <c r="E19" s="143"/>
      <c r="F19" s="143"/>
      <c r="G19" s="143"/>
      <c r="H19" s="163"/>
      <c r="I19" s="143"/>
      <c r="J19" s="143"/>
      <c r="K19" s="143"/>
      <c r="L19" s="145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</row>
    <row r="20" spans="1:59" s="151" customFormat="1" ht="17.75" customHeight="1" x14ac:dyDescent="0.2">
      <c r="A20" s="137" t="s">
        <v>15</v>
      </c>
      <c r="B20" s="492" t="s">
        <v>108</v>
      </c>
      <c r="C20" s="493"/>
      <c r="D20" s="493"/>
      <c r="E20" s="494"/>
      <c r="F20" s="143"/>
      <c r="G20" s="143"/>
      <c r="H20" s="138" t="s">
        <v>15</v>
      </c>
      <c r="I20" s="521" t="s">
        <v>99</v>
      </c>
      <c r="J20" s="521"/>
      <c r="K20" s="521"/>
      <c r="L20" s="522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</row>
    <row r="21" spans="1:59" s="151" customFormat="1" ht="17.75" customHeight="1" x14ac:dyDescent="0.2">
      <c r="A21" s="137" t="s">
        <v>97</v>
      </c>
      <c r="B21" s="496" t="s">
        <v>112</v>
      </c>
      <c r="C21" s="493"/>
      <c r="D21" s="493"/>
      <c r="E21" s="494"/>
      <c r="F21" s="143"/>
      <c r="G21" s="143"/>
      <c r="H21" s="138" t="s">
        <v>97</v>
      </c>
      <c r="I21" s="523" t="s">
        <v>49</v>
      </c>
      <c r="J21" s="524"/>
      <c r="K21" s="524"/>
      <c r="L21" s="525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</row>
    <row r="22" spans="1:59" s="151" customFormat="1" ht="17.75" customHeight="1" x14ac:dyDescent="0.2">
      <c r="A22" s="137" t="s">
        <v>98</v>
      </c>
      <c r="B22" s="146" t="s">
        <v>126</v>
      </c>
      <c r="C22" s="147"/>
      <c r="D22" s="147"/>
      <c r="E22" s="148"/>
      <c r="F22" s="526"/>
      <c r="G22" s="527"/>
      <c r="H22" s="138" t="s">
        <v>98</v>
      </c>
      <c r="I22" s="153"/>
      <c r="J22" s="154"/>
      <c r="K22" s="154"/>
      <c r="L22" s="155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</row>
    <row r="23" spans="1:59" s="151" customFormat="1" ht="17.75" customHeight="1" x14ac:dyDescent="0.15">
      <c r="A23" s="137" t="s">
        <v>11</v>
      </c>
      <c r="B23" s="146" t="s">
        <v>47</v>
      </c>
      <c r="C23" s="147"/>
      <c r="D23" s="147"/>
      <c r="E23" s="148"/>
      <c r="F23" s="172"/>
      <c r="G23" s="173"/>
      <c r="H23" s="138" t="s">
        <v>11</v>
      </c>
      <c r="I23" s="492" t="s">
        <v>57</v>
      </c>
      <c r="J23" s="493"/>
      <c r="K23" s="493"/>
      <c r="L23" s="495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</row>
    <row r="24" spans="1:59" s="151" customFormat="1" ht="11" customHeight="1" x14ac:dyDescent="0.15">
      <c r="A24" s="141"/>
      <c r="B24" s="143"/>
      <c r="C24" s="143"/>
      <c r="D24" s="143"/>
      <c r="E24" s="143"/>
      <c r="F24" s="143"/>
      <c r="G24" s="143"/>
      <c r="H24" s="174"/>
      <c r="I24" s="143"/>
      <c r="J24" s="143"/>
      <c r="K24" s="143"/>
      <c r="L24" s="145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</row>
    <row r="25" spans="1:59" s="151" customFormat="1" ht="17.75" customHeight="1" x14ac:dyDescent="0.15">
      <c r="A25" s="246" t="s">
        <v>15</v>
      </c>
      <c r="B25" s="157" t="s">
        <v>99</v>
      </c>
      <c r="C25" s="158"/>
      <c r="D25" s="158"/>
      <c r="E25" s="245"/>
      <c r="F25" s="143"/>
      <c r="G25" s="143"/>
      <c r="H25" s="138" t="s">
        <v>15</v>
      </c>
      <c r="I25" s="146" t="s">
        <v>99</v>
      </c>
      <c r="J25" s="147"/>
      <c r="K25" s="147"/>
      <c r="L25" s="149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</row>
    <row r="26" spans="1:59" s="151" customFormat="1" ht="17.75" customHeight="1" x14ac:dyDescent="0.15">
      <c r="A26" s="246" t="s">
        <v>8</v>
      </c>
      <c r="B26" s="247" t="s">
        <v>127</v>
      </c>
      <c r="C26" s="158"/>
      <c r="D26" s="158"/>
      <c r="E26" s="245"/>
      <c r="F26" s="143"/>
      <c r="G26" s="142"/>
      <c r="H26" s="138" t="s">
        <v>8</v>
      </c>
      <c r="I26" s="150" t="s">
        <v>100</v>
      </c>
      <c r="J26" s="147"/>
      <c r="K26" s="147"/>
      <c r="L26" s="149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</row>
    <row r="27" spans="1:59" s="151" customFormat="1" ht="18" customHeight="1" x14ac:dyDescent="0.15">
      <c r="A27" s="246" t="s">
        <v>11</v>
      </c>
      <c r="B27" s="157" t="s">
        <v>47</v>
      </c>
      <c r="C27" s="158"/>
      <c r="D27" s="158"/>
      <c r="E27" s="245"/>
      <c r="F27" s="526"/>
      <c r="G27" s="528"/>
      <c r="H27" s="138" t="s">
        <v>11</v>
      </c>
      <c r="I27" s="146" t="s">
        <v>47</v>
      </c>
      <c r="J27" s="147"/>
      <c r="K27" s="147"/>
      <c r="L27" s="149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</row>
    <row r="28" spans="1:59" s="151" customFormat="1" ht="17.75" customHeight="1" x14ac:dyDescent="0.15">
      <c r="A28" s="246" t="s">
        <v>12</v>
      </c>
      <c r="B28" s="157" t="s">
        <v>101</v>
      </c>
      <c r="C28" s="158"/>
      <c r="D28" s="158"/>
      <c r="E28" s="245"/>
      <c r="F28" s="143"/>
      <c r="G28" s="143"/>
      <c r="H28" s="138" t="s">
        <v>12</v>
      </c>
      <c r="I28" s="146" t="s">
        <v>101</v>
      </c>
      <c r="J28" s="147"/>
      <c r="K28" s="147"/>
      <c r="L28" s="149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</row>
    <row r="29" spans="1:59" s="151" customFormat="1" ht="18" customHeight="1" x14ac:dyDescent="0.15">
      <c r="A29" s="156"/>
      <c r="B29" s="147"/>
      <c r="C29" s="147"/>
      <c r="D29" s="147"/>
      <c r="E29" s="147"/>
      <c r="F29" s="143"/>
      <c r="G29" s="143"/>
      <c r="H29" s="170"/>
      <c r="I29" s="170"/>
      <c r="J29" s="170"/>
      <c r="K29" s="170"/>
      <c r="L29" s="171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</row>
    <row r="30" spans="1:59" s="151" customFormat="1" ht="19" customHeight="1" x14ac:dyDescent="0.15">
      <c r="A30" s="137" t="s">
        <v>15</v>
      </c>
      <c r="B30" s="146" t="s">
        <v>99</v>
      </c>
      <c r="C30" s="147"/>
      <c r="D30" s="147"/>
      <c r="E30" s="148"/>
      <c r="F30" s="143"/>
      <c r="G30" s="143"/>
      <c r="H30" s="138" t="s">
        <v>15</v>
      </c>
      <c r="I30" s="516"/>
      <c r="J30" s="517"/>
      <c r="K30" s="517"/>
      <c r="L30" s="518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</row>
    <row r="31" spans="1:59" s="144" customFormat="1" ht="19.25" customHeight="1" x14ac:dyDescent="0.15">
      <c r="A31" s="137" t="s">
        <v>8</v>
      </c>
      <c r="B31" s="150" t="s">
        <v>113</v>
      </c>
      <c r="C31" s="147"/>
      <c r="D31" s="147"/>
      <c r="E31" s="148"/>
      <c r="F31" s="143"/>
      <c r="G31" s="143"/>
      <c r="H31" s="138" t="s">
        <v>97</v>
      </c>
      <c r="I31" s="519"/>
      <c r="J31" s="517"/>
      <c r="K31" s="517"/>
      <c r="L31" s="518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</row>
    <row r="32" spans="1:59" s="144" customFormat="1" ht="19.25" customHeight="1" x14ac:dyDescent="0.15">
      <c r="A32" s="137" t="s">
        <v>11</v>
      </c>
      <c r="B32" s="146" t="s">
        <v>47</v>
      </c>
      <c r="C32" s="147"/>
      <c r="D32" s="147"/>
      <c r="E32" s="148"/>
      <c r="F32" s="526"/>
      <c r="G32" s="527"/>
      <c r="H32" s="138" t="s">
        <v>98</v>
      </c>
      <c r="I32" s="293"/>
      <c r="J32" s="294"/>
      <c r="K32" s="294"/>
      <c r="L32" s="295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</row>
    <row r="33" spans="1:59" s="144" customFormat="1" ht="19.25" customHeight="1" x14ac:dyDescent="0.15">
      <c r="A33" s="137" t="s">
        <v>12</v>
      </c>
      <c r="B33" s="146" t="s">
        <v>50</v>
      </c>
      <c r="C33" s="147"/>
      <c r="D33" s="147"/>
      <c r="E33" s="148"/>
      <c r="F33" s="172"/>
      <c r="G33" s="173"/>
      <c r="H33" s="138" t="s">
        <v>11</v>
      </c>
      <c r="I33" s="293"/>
      <c r="J33" s="294"/>
      <c r="K33" s="294"/>
      <c r="L33" s="295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</row>
    <row r="34" spans="1:59" s="144" customFormat="1" ht="19.25" customHeight="1" x14ac:dyDescent="0.15">
      <c r="A34" s="137" t="s">
        <v>9</v>
      </c>
      <c r="B34" s="492" t="s">
        <v>48</v>
      </c>
      <c r="C34" s="493"/>
      <c r="D34" s="493"/>
      <c r="E34" s="494"/>
      <c r="F34" s="143"/>
      <c r="G34" s="143"/>
      <c r="H34" s="138" t="s">
        <v>9</v>
      </c>
      <c r="I34" s="516"/>
      <c r="J34" s="517"/>
      <c r="K34" s="517"/>
      <c r="L34" s="518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</row>
    <row r="35" spans="1:59" s="144" customFormat="1" ht="20" customHeight="1" thickBot="1" x14ac:dyDescent="0.2">
      <c r="A35" s="139"/>
      <c r="B35" s="143"/>
      <c r="C35" s="143"/>
      <c r="D35" s="143"/>
      <c r="E35" s="143"/>
      <c r="F35" s="143"/>
      <c r="G35" s="143"/>
      <c r="H35" s="143"/>
      <c r="I35" s="506"/>
      <c r="J35" s="506"/>
      <c r="K35" s="506"/>
      <c r="L35" s="507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</row>
    <row r="36" spans="1:59" s="1" customFormat="1" ht="19" thickBot="1" x14ac:dyDescent="0.25">
      <c r="A36" s="508" t="s">
        <v>128</v>
      </c>
      <c r="B36" s="509"/>
      <c r="C36" s="509"/>
      <c r="D36" s="509"/>
      <c r="E36" s="509"/>
      <c r="F36" s="509"/>
      <c r="G36" s="509"/>
      <c r="H36" s="509"/>
      <c r="I36" s="509"/>
      <c r="J36" s="509"/>
      <c r="K36" s="509"/>
      <c r="L36" s="5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s="1" customFormat="1" ht="19" customHeight="1" x14ac:dyDescent="0.2">
      <c r="A37" s="513" t="s">
        <v>140</v>
      </c>
      <c r="B37" s="514"/>
      <c r="C37" s="514"/>
      <c r="D37" s="514"/>
      <c r="E37" s="514"/>
      <c r="F37" s="514"/>
      <c r="G37" s="514"/>
      <c r="H37" s="514"/>
      <c r="I37" s="514"/>
      <c r="J37" s="514"/>
      <c r="K37" s="514"/>
      <c r="L37" s="51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s="1" customFormat="1" ht="30" customHeight="1" x14ac:dyDescent="0.2">
      <c r="A38" s="290"/>
      <c r="B38" s="291"/>
      <c r="C38" s="175"/>
      <c r="D38" s="175"/>
      <c r="E38" s="175"/>
      <c r="F38" s="175"/>
      <c r="G38" s="175"/>
      <c r="H38" s="175"/>
      <c r="I38" s="291"/>
      <c r="J38" s="175"/>
      <c r="K38" s="175"/>
      <c r="L38" s="29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 s="1" customFormat="1" ht="30" customHeight="1" x14ac:dyDescent="0.2">
      <c r="A39" s="6"/>
      <c r="B39" s="424"/>
      <c r="C39" s="424"/>
      <c r="D39" s="424"/>
      <c r="E39" s="424"/>
      <c r="F39" s="424"/>
      <c r="G39" s="2"/>
      <c r="H39" s="2"/>
      <c r="I39" s="424"/>
      <c r="J39" s="511"/>
      <c r="K39" s="511"/>
      <c r="L39" s="51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s="1" customFormat="1" ht="30" customHeight="1" x14ac:dyDescent="0.2">
      <c r="A40" s="6"/>
      <c r="B40" s="424"/>
      <c r="C40" s="424"/>
      <c r="D40" s="424"/>
      <c r="E40" s="424"/>
      <c r="F40" s="424"/>
      <c r="G40" s="2"/>
      <c r="H40" s="2"/>
      <c r="I40" s="424"/>
      <c r="J40" s="511"/>
      <c r="K40" s="511"/>
      <c r="L40" s="51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59" s="1" customFormat="1" ht="30" customHeight="1" x14ac:dyDescent="0.2">
      <c r="A41" s="6"/>
      <c r="B41" s="424"/>
      <c r="C41" s="424"/>
      <c r="D41" s="424"/>
      <c r="E41" s="424"/>
      <c r="F41" s="424"/>
      <c r="G41" s="2"/>
      <c r="H41" s="2"/>
      <c r="I41" s="424"/>
      <c r="J41" s="511"/>
      <c r="K41" s="511"/>
      <c r="L41" s="51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59" s="1" customFormat="1" ht="30" customHeight="1" x14ac:dyDescent="0.2">
      <c r="A42" s="6"/>
      <c r="B42" s="520"/>
      <c r="C42" s="511"/>
      <c r="D42" s="511"/>
      <c r="E42" s="511"/>
      <c r="F42" s="511"/>
      <c r="G42" s="2"/>
      <c r="H42" s="2"/>
      <c r="I42" s="424"/>
      <c r="J42" s="511"/>
      <c r="K42" s="511"/>
      <c r="L42" s="51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s="1" customFormat="1" ht="30" customHeight="1" x14ac:dyDescent="0.2">
      <c r="A43" s="6"/>
      <c r="B43" s="424"/>
      <c r="C43" s="424"/>
      <c r="D43" s="424"/>
      <c r="E43" s="424"/>
      <c r="F43" s="424"/>
      <c r="G43" s="2"/>
      <c r="H43" s="2"/>
      <c r="I43" s="424"/>
      <c r="J43" s="511"/>
      <c r="K43" s="511"/>
      <c r="L43" s="51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s="1" customFormat="1" ht="30" customHeight="1" x14ac:dyDescent="0.2">
      <c r="A44" s="6"/>
      <c r="B44" s="424"/>
      <c r="C44" s="424"/>
      <c r="D44" s="424"/>
      <c r="E44" s="424"/>
      <c r="F44" s="424"/>
      <c r="G44" s="2"/>
      <c r="H44" s="2"/>
      <c r="I44" s="424"/>
      <c r="J44" s="511"/>
      <c r="K44" s="511"/>
      <c r="L44" s="51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s="1" customFormat="1" ht="30" customHeight="1" x14ac:dyDescent="0.2">
      <c r="A45" s="6"/>
      <c r="B45" s="424"/>
      <c r="C45" s="424"/>
      <c r="D45" s="424"/>
      <c r="E45" s="424"/>
      <c r="F45" s="424"/>
      <c r="G45" s="2"/>
      <c r="H45" s="2"/>
      <c r="I45" s="424"/>
      <c r="J45" s="511"/>
      <c r="K45" s="511"/>
      <c r="L45" s="5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s="1" customFormat="1" ht="30" customHeight="1" x14ac:dyDescent="0.2">
      <c r="A46" s="6"/>
      <c r="B46" s="424"/>
      <c r="C46" s="424"/>
      <c r="D46" s="424"/>
      <c r="E46" s="424"/>
      <c r="F46" s="424"/>
      <c r="G46" s="2"/>
      <c r="H46" s="2"/>
      <c r="I46" s="424"/>
      <c r="J46" s="511"/>
      <c r="K46" s="511"/>
      <c r="L46" s="51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s="1" customFormat="1" ht="30" customHeight="1" x14ac:dyDescent="0.2">
      <c r="A47" s="6"/>
      <c r="B47" s="424"/>
      <c r="C47" s="424"/>
      <c r="D47" s="424"/>
      <c r="E47" s="424"/>
      <c r="F47" s="424"/>
      <c r="G47" s="2"/>
      <c r="H47" s="2"/>
      <c r="I47" s="424"/>
      <c r="J47" s="511"/>
      <c r="K47" s="511"/>
      <c r="L47" s="51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 ht="30" customHeight="1" x14ac:dyDescent="0.2">
      <c r="A48" s="6"/>
      <c r="B48" s="424"/>
      <c r="C48" s="424"/>
      <c r="D48" s="424"/>
      <c r="E48" s="424"/>
      <c r="F48" s="424"/>
      <c r="G48" s="2"/>
      <c r="H48" s="2"/>
      <c r="I48" s="424"/>
      <c r="J48" s="511"/>
      <c r="K48" s="511"/>
      <c r="L48" s="51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s="1" customFormat="1" ht="30" customHeight="1" x14ac:dyDescent="0.2">
      <c r="A49" s="6"/>
      <c r="B49" s="520"/>
      <c r="C49" s="511"/>
      <c r="D49" s="511"/>
      <c r="E49" s="511"/>
      <c r="F49" s="511"/>
      <c r="G49" s="2"/>
      <c r="H49" s="2"/>
      <c r="I49" s="424"/>
      <c r="J49" s="511"/>
      <c r="K49" s="511"/>
      <c r="L49" s="51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1" customFormat="1" ht="30" customHeight="1" x14ac:dyDescent="0.2">
      <c r="A50" s="6"/>
      <c r="B50" s="424"/>
      <c r="C50" s="424"/>
      <c r="D50" s="424"/>
      <c r="E50" s="424"/>
      <c r="F50" s="424"/>
      <c r="G50" s="2"/>
      <c r="H50" s="2"/>
      <c r="I50" s="424"/>
      <c r="J50" s="511"/>
      <c r="K50" s="511"/>
      <c r="L50" s="51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s="1" customFormat="1" ht="30" customHeight="1" x14ac:dyDescent="0.2">
      <c r="A51" s="6"/>
      <c r="B51" s="424"/>
      <c r="C51" s="424"/>
      <c r="D51" s="424"/>
      <c r="E51" s="424"/>
      <c r="F51" s="424"/>
      <c r="G51" s="2"/>
      <c r="H51" s="2"/>
      <c r="I51" s="424"/>
      <c r="J51" s="511"/>
      <c r="K51" s="511"/>
      <c r="L51" s="51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s="1" customFormat="1" ht="30" customHeight="1" x14ac:dyDescent="0.2">
      <c r="A52" s="6"/>
      <c r="B52" s="424"/>
      <c r="C52" s="424"/>
      <c r="D52" s="424"/>
      <c r="E52" s="424"/>
      <c r="F52" s="424"/>
      <c r="G52" s="2"/>
      <c r="H52" s="2"/>
      <c r="I52" s="424"/>
      <c r="J52" s="511"/>
      <c r="K52" s="511"/>
      <c r="L52" s="51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s="1" customFormat="1" ht="30" customHeight="1" x14ac:dyDescent="0.2">
      <c r="A53" s="6"/>
      <c r="B53" s="424"/>
      <c r="C53" s="424"/>
      <c r="D53" s="424"/>
      <c r="E53" s="424"/>
      <c r="F53" s="424"/>
      <c r="G53" s="2"/>
      <c r="H53" s="2"/>
      <c r="I53" s="424"/>
      <c r="J53" s="511"/>
      <c r="K53" s="511"/>
      <c r="L53" s="51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s="1" customFormat="1" ht="30" customHeight="1" x14ac:dyDescent="0.2">
      <c r="A54" s="6"/>
      <c r="B54" s="424"/>
      <c r="C54" s="424"/>
      <c r="D54" s="424"/>
      <c r="E54" s="424"/>
      <c r="F54" s="424"/>
      <c r="G54" s="2"/>
      <c r="H54" s="2"/>
      <c r="I54" s="424"/>
      <c r="J54" s="511"/>
      <c r="K54" s="511"/>
      <c r="L54" s="51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s="60" customFormat="1" ht="30" customHeight="1" x14ac:dyDescent="0.15">
      <c r="A55" s="248"/>
      <c r="L55" s="132"/>
    </row>
    <row r="56" spans="1:59" s="60" customFormat="1" ht="30" customHeight="1" x14ac:dyDescent="0.15">
      <c r="A56" s="248"/>
      <c r="L56" s="132"/>
    </row>
    <row r="57" spans="1:59" s="60" customFormat="1" ht="30" customHeight="1" x14ac:dyDescent="0.15">
      <c r="A57" s="248"/>
      <c r="L57" s="132"/>
    </row>
    <row r="58" spans="1:59" s="60" customFormat="1" ht="30" customHeight="1" x14ac:dyDescent="0.15">
      <c r="A58" s="248"/>
      <c r="L58" s="132"/>
    </row>
    <row r="59" spans="1:59" s="60" customFormat="1" ht="30" customHeight="1" x14ac:dyDescent="0.15">
      <c r="A59" s="248"/>
      <c r="L59" s="132"/>
    </row>
    <row r="60" spans="1:59" s="60" customFormat="1" ht="30" customHeight="1" thickBot="1" x14ac:dyDescent="0.2">
      <c r="A60" s="249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1"/>
    </row>
    <row r="61" spans="1:59" s="60" customFormat="1" ht="30" customHeight="1" x14ac:dyDescent="0.15"/>
    <row r="62" spans="1:59" s="60" customFormat="1" ht="30" customHeight="1" x14ac:dyDescent="0.15"/>
    <row r="63" spans="1:59" s="60" customFormat="1" ht="30" customHeight="1" x14ac:dyDescent="0.15"/>
    <row r="64" spans="1:59" s="60" customFormat="1" ht="30" customHeight="1" x14ac:dyDescent="0.15"/>
    <row r="65" s="60" customFormat="1" x14ac:dyDescent="0.15"/>
    <row r="66" s="60" customFormat="1" x14ac:dyDescent="0.15"/>
    <row r="67" s="60" customFormat="1" x14ac:dyDescent="0.15"/>
    <row r="68" s="60" customFormat="1" x14ac:dyDescent="0.15"/>
    <row r="69" s="60" customFormat="1" x14ac:dyDescent="0.15"/>
    <row r="70" s="60" customFormat="1" x14ac:dyDescent="0.15"/>
    <row r="71" s="60" customFormat="1" x14ac:dyDescent="0.15"/>
    <row r="72" s="60" customFormat="1" x14ac:dyDescent="0.15"/>
    <row r="73" s="60" customFormat="1" x14ac:dyDescent="0.15"/>
    <row r="74" s="60" customFormat="1" x14ac:dyDescent="0.15"/>
    <row r="75" s="60" customFormat="1" x14ac:dyDescent="0.15"/>
    <row r="76" s="60" customFormat="1" x14ac:dyDescent="0.15"/>
    <row r="77" s="60" customFormat="1" x14ac:dyDescent="0.15"/>
    <row r="78" s="60" customFormat="1" x14ac:dyDescent="0.15"/>
    <row r="79" s="60" customFormat="1" x14ac:dyDescent="0.15"/>
  </sheetData>
  <mergeCells count="56">
    <mergeCell ref="I20:L20"/>
    <mergeCell ref="B20:E20"/>
    <mergeCell ref="B21:E21"/>
    <mergeCell ref="I21:L21"/>
    <mergeCell ref="F32:G32"/>
    <mergeCell ref="F22:G22"/>
    <mergeCell ref="F27:G27"/>
    <mergeCell ref="I23:L23"/>
    <mergeCell ref="B49:F49"/>
    <mergeCell ref="I49:L49"/>
    <mergeCell ref="B40:F40"/>
    <mergeCell ref="B47:F47"/>
    <mergeCell ref="I47:L47"/>
    <mergeCell ref="I40:L40"/>
    <mergeCell ref="B41:F41"/>
    <mergeCell ref="I41:L41"/>
    <mergeCell ref="B46:F46"/>
    <mergeCell ref="I46:L46"/>
    <mergeCell ref="B45:F45"/>
    <mergeCell ref="I45:L45"/>
    <mergeCell ref="B42:F42"/>
    <mergeCell ref="I42:L42"/>
    <mergeCell ref="B43:F43"/>
    <mergeCell ref="I43:L43"/>
    <mergeCell ref="B44:F44"/>
    <mergeCell ref="I44:L44"/>
    <mergeCell ref="B54:F54"/>
    <mergeCell ref="I54:L54"/>
    <mergeCell ref="B50:F50"/>
    <mergeCell ref="I50:L50"/>
    <mergeCell ref="B51:F51"/>
    <mergeCell ref="I51:L51"/>
    <mergeCell ref="B52:F52"/>
    <mergeCell ref="I52:L52"/>
    <mergeCell ref="B53:F53"/>
    <mergeCell ref="I53:L53"/>
    <mergeCell ref="B48:F48"/>
    <mergeCell ref="I48:L48"/>
    <mergeCell ref="I35:L35"/>
    <mergeCell ref="A36:L36"/>
    <mergeCell ref="I39:L39"/>
    <mergeCell ref="A37:L37"/>
    <mergeCell ref="I30:L30"/>
    <mergeCell ref="I31:L31"/>
    <mergeCell ref="B39:F39"/>
    <mergeCell ref="B34:E34"/>
    <mergeCell ref="I34:L34"/>
    <mergeCell ref="B15:E15"/>
    <mergeCell ref="I15:L15"/>
    <mergeCell ref="B16:E16"/>
    <mergeCell ref="J1:L1"/>
    <mergeCell ref="B10:E10"/>
    <mergeCell ref="I10:L10"/>
    <mergeCell ref="B11:E11"/>
    <mergeCell ref="I11:L11"/>
    <mergeCell ref="I13:L13"/>
  </mergeCells>
  <phoneticPr fontId="0" type="noConversion"/>
  <printOptions horizontalCentered="1" verticalCentered="1"/>
  <pageMargins left="0.25" right="0.25" top="0.75" bottom="0.75" header="0.3" footer="0.3"/>
  <pageSetup scale="50" orientation="portrait" r:id="rId1"/>
  <headerFooter alignWithMargins="0">
    <oddFooter>&amp;R&amp;D&amp;T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05D1-52AC-6843-921B-1DB724B0D39E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115"/>
  <sheetViews>
    <sheetView zoomScale="75" zoomScaleNormal="110" zoomScalePageLayoutView="85" workbookViewId="0">
      <selection activeCell="R34" sqref="R34"/>
    </sheetView>
  </sheetViews>
  <sheetFormatPr baseColWidth="10" defaultColWidth="8.83203125" defaultRowHeight="13" x14ac:dyDescent="0.15"/>
  <cols>
    <col min="1" max="1" width="15.5" customWidth="1"/>
    <col min="2" max="5" width="12.6640625" customWidth="1"/>
    <col min="6" max="6" width="8.5" customWidth="1"/>
    <col min="7" max="7" width="16.1640625" customWidth="1"/>
    <col min="8" max="8" width="15.33203125" customWidth="1"/>
    <col min="9" max="11" width="12.6640625" customWidth="1"/>
    <col min="12" max="61" width="8.83203125" style="4"/>
  </cols>
  <sheetData>
    <row r="1" spans="1:61" ht="31" x14ac:dyDescent="0.25">
      <c r="A1" s="10" t="s">
        <v>105</v>
      </c>
      <c r="B1" s="26"/>
      <c r="C1" s="26"/>
      <c r="D1" s="26"/>
      <c r="E1" s="26"/>
      <c r="F1" s="26"/>
      <c r="G1" s="64" t="s">
        <v>51</v>
      </c>
      <c r="H1" s="64"/>
      <c r="I1" s="408" t="s">
        <v>104</v>
      </c>
      <c r="J1" s="409"/>
      <c r="K1" s="410"/>
    </row>
    <row r="2" spans="1:61" ht="25" x14ac:dyDescent="0.25">
      <c r="A2" s="62" t="s">
        <v>64</v>
      </c>
      <c r="B2" s="44"/>
      <c r="C2" s="44"/>
      <c r="D2" s="44"/>
      <c r="E2" s="44"/>
      <c r="F2" s="44"/>
      <c r="G2" s="44"/>
      <c r="H2" s="44"/>
      <c r="I2" s="44"/>
      <c r="J2" s="44"/>
      <c r="K2" s="63"/>
    </row>
    <row r="3" spans="1:61" s="1" customFormat="1" ht="16" x14ac:dyDescent="0.2">
      <c r="A3" s="7"/>
      <c r="B3" s="99"/>
      <c r="C3" s="78"/>
      <c r="D3" s="78"/>
      <c r="E3" s="78"/>
      <c r="F3" s="78"/>
      <c r="G3" s="78"/>
      <c r="H3" s="78"/>
      <c r="I3" s="78"/>
      <c r="J3" s="78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s="1" customFormat="1" ht="15.75" customHeight="1" x14ac:dyDescent="0.25">
      <c r="A4" s="29" t="s">
        <v>10</v>
      </c>
      <c r="B4" s="99">
        <f>'Style Summary'!B3:C3</f>
        <v>45912</v>
      </c>
      <c r="C4" s="78"/>
      <c r="D4" s="35" t="s">
        <v>103</v>
      </c>
      <c r="E4" s="78" t="str">
        <f>'Style Summary'!F3</f>
        <v>ACCORDION COMPACT</v>
      </c>
      <c r="F4" s="78"/>
      <c r="G4" s="78"/>
      <c r="H4" s="78"/>
      <c r="I4" s="35" t="s">
        <v>56</v>
      </c>
      <c r="J4" s="78" t="str">
        <f>'Style Summary'!K3</f>
        <v>MONICA</v>
      </c>
      <c r="K4" s="9"/>
      <c r="L4" s="119"/>
      <c r="M4" s="1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s="1" customFormat="1" ht="16" x14ac:dyDescent="0.2">
      <c r="A5" s="31" t="s">
        <v>3</v>
      </c>
      <c r="B5" s="61" t="str">
        <f>'Style Summary'!B4</f>
        <v>SIMKHAI</v>
      </c>
      <c r="C5" s="3"/>
      <c r="D5" s="34" t="s">
        <v>55</v>
      </c>
      <c r="E5" s="3" t="str">
        <f>'Style Summary'!F4</f>
        <v>LEVIE S/L MINI DRESS</v>
      </c>
      <c r="F5" s="23"/>
      <c r="G5" s="23"/>
      <c r="H5" s="23"/>
      <c r="I5" s="34" t="s">
        <v>67</v>
      </c>
      <c r="J5" s="3" t="str">
        <f>'Style Summary'!K4</f>
        <v>1/37NM</v>
      </c>
      <c r="K5" s="24"/>
      <c r="L5" s="59"/>
      <c r="M5" s="59"/>
      <c r="N5" s="111"/>
      <c r="O5" s="68"/>
      <c r="P5" s="68"/>
      <c r="Q5" s="68"/>
      <c r="R5" s="108"/>
      <c r="S5" s="68"/>
      <c r="T5" s="59"/>
      <c r="U5" s="59"/>
      <c r="V5" s="59"/>
      <c r="W5" s="108"/>
      <c r="X5" s="68"/>
      <c r="Y5" s="59"/>
      <c r="Z5" s="59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1" s="1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 t="str">
        <f>'Style Summary'!F5</f>
        <v>XS-XL</v>
      </c>
      <c r="F6" s="100"/>
      <c r="G6" s="78"/>
      <c r="H6" s="78"/>
      <c r="I6" s="35" t="s">
        <v>60</v>
      </c>
      <c r="J6" s="78" t="str">
        <f>'Style Summary'!K5</f>
        <v>14GG</v>
      </c>
      <c r="K6" s="101"/>
      <c r="L6" s="68"/>
      <c r="M6" s="68"/>
      <c r="N6" s="111"/>
      <c r="O6" s="68"/>
      <c r="P6" s="68"/>
      <c r="Q6" s="68"/>
      <c r="R6" s="108"/>
      <c r="S6" s="109"/>
      <c r="T6" s="68"/>
      <c r="U6" s="68"/>
      <c r="V6" s="68"/>
      <c r="W6" s="108"/>
      <c r="X6" s="68"/>
      <c r="Y6" s="68"/>
      <c r="Z6" s="6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1" s="1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 t="str">
        <f>'Style Summary'!F6</f>
        <v>RACHEL / SIERRA</v>
      </c>
      <c r="F7" s="100"/>
      <c r="G7" s="78"/>
      <c r="H7" s="78"/>
      <c r="I7" s="35" t="s">
        <v>68</v>
      </c>
      <c r="J7" s="78" t="str">
        <f>'Style Summary'!K6</f>
        <v>2E</v>
      </c>
      <c r="K7" s="101"/>
      <c r="L7" s="68"/>
      <c r="M7" s="68"/>
      <c r="N7" s="108"/>
      <c r="O7" s="109"/>
      <c r="P7" s="68"/>
      <c r="Q7" s="68"/>
      <c r="R7" s="108"/>
      <c r="S7" s="110"/>
      <c r="T7" s="68"/>
      <c r="U7" s="68"/>
      <c r="V7" s="68"/>
      <c r="W7" s="108"/>
      <c r="X7" s="68"/>
      <c r="Y7" s="68"/>
      <c r="Z7" s="6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s="1" customFormat="1" ht="16" x14ac:dyDescent="0.2">
      <c r="A8" s="33" t="s">
        <v>4</v>
      </c>
      <c r="B8" s="65" t="str">
        <f>'Style Summary'!B7</f>
        <v>PF26</v>
      </c>
      <c r="C8" s="65"/>
      <c r="D8" s="36" t="s">
        <v>6</v>
      </c>
      <c r="E8" s="65" t="str">
        <f>'Style Summary'!F7</f>
        <v>NV</v>
      </c>
      <c r="F8" s="65"/>
      <c r="G8" s="65"/>
      <c r="H8" s="65"/>
      <c r="I8" s="36" t="s">
        <v>61</v>
      </c>
      <c r="J8" s="65" t="str">
        <f>'Style Summary'!K7</f>
        <v>83% RECYCLED VISCOSE, 17% POLYESTER</v>
      </c>
      <c r="K8" s="22"/>
      <c r="L8" s="68"/>
      <c r="M8" s="68"/>
      <c r="N8" s="111"/>
      <c r="O8" s="68"/>
      <c r="P8" s="68"/>
      <c r="Q8" s="68"/>
      <c r="R8" s="108"/>
      <c r="S8" s="68"/>
      <c r="T8" s="68"/>
      <c r="U8" s="68"/>
      <c r="V8" s="68"/>
      <c r="W8" s="108"/>
      <c r="X8" s="68"/>
      <c r="Y8" s="68"/>
      <c r="Z8" s="6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s="1" customFormat="1" ht="16" x14ac:dyDescent="0.2">
      <c r="A9" s="32"/>
      <c r="B9" s="78"/>
      <c r="C9" s="78"/>
      <c r="D9" s="35"/>
      <c r="E9" s="78"/>
      <c r="F9" s="78"/>
      <c r="G9" s="78"/>
      <c r="H9" s="78"/>
      <c r="I9" s="35"/>
      <c r="J9" s="78"/>
      <c r="K9" s="101"/>
      <c r="L9" s="59"/>
      <c r="M9" s="59"/>
      <c r="N9" s="111"/>
      <c r="O9" s="68"/>
      <c r="P9" s="68"/>
      <c r="Q9" s="68"/>
      <c r="R9" s="108"/>
      <c r="S9" s="68"/>
      <c r="T9" s="68"/>
      <c r="U9" s="68"/>
      <c r="V9" s="68"/>
      <c r="W9" s="108"/>
      <c r="X9" s="68"/>
      <c r="Y9" s="68"/>
      <c r="Z9" s="6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s="1" customFormat="1" ht="18" x14ac:dyDescent="0.2">
      <c r="A10" s="12" t="s">
        <v>77</v>
      </c>
      <c r="B10" s="2"/>
      <c r="C10" s="2"/>
      <c r="D10" s="2"/>
      <c r="E10" s="2"/>
      <c r="F10" s="59"/>
      <c r="G10" s="59"/>
      <c r="H10" s="59"/>
      <c r="I10" s="59"/>
      <c r="J10" s="59"/>
      <c r="K10" s="126"/>
      <c r="L10" s="2"/>
      <c r="M10" s="2"/>
      <c r="N10" s="111"/>
      <c r="O10" s="68"/>
      <c r="P10" s="68"/>
      <c r="Q10" s="68"/>
      <c r="R10" s="108"/>
      <c r="S10" s="68"/>
      <c r="T10" s="68"/>
      <c r="U10" s="68"/>
      <c r="V10" s="68"/>
      <c r="W10" s="108"/>
      <c r="X10" s="68"/>
      <c r="Y10" s="68"/>
      <c r="Z10" s="6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1" s="1" customFormat="1" ht="16" x14ac:dyDescent="0.2">
      <c r="A11" s="112" t="s">
        <v>78</v>
      </c>
      <c r="B11" s="436" t="s">
        <v>158</v>
      </c>
      <c r="C11" s="436"/>
      <c r="D11" s="436"/>
      <c r="E11" s="436"/>
      <c r="F11" s="59"/>
      <c r="G11" s="127" t="s">
        <v>78</v>
      </c>
      <c r="H11" s="436" t="s">
        <v>158</v>
      </c>
      <c r="I11" s="436"/>
      <c r="J11" s="436"/>
      <c r="K11" s="437"/>
      <c r="L11" s="2"/>
      <c r="M11" s="2"/>
      <c r="N11" s="111"/>
      <c r="O11" s="68"/>
      <c r="P11" s="68"/>
      <c r="Q11" s="68"/>
      <c r="R11" s="108"/>
      <c r="S11" s="68"/>
      <c r="T11" s="68"/>
      <c r="U11" s="68"/>
      <c r="V11" s="68"/>
      <c r="W11" s="108"/>
      <c r="X11" s="68"/>
      <c r="Y11" s="68"/>
      <c r="Z11" s="68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1" s="1" customFormat="1" ht="16" x14ac:dyDescent="0.2">
      <c r="A12" s="112" t="s">
        <v>79</v>
      </c>
      <c r="B12" s="436" t="s">
        <v>159</v>
      </c>
      <c r="C12" s="436"/>
      <c r="D12" s="436"/>
      <c r="E12" s="436"/>
      <c r="F12" s="59"/>
      <c r="G12" s="127" t="s">
        <v>79</v>
      </c>
      <c r="H12" s="436" t="s">
        <v>166</v>
      </c>
      <c r="I12" s="436"/>
      <c r="J12" s="436"/>
      <c r="K12" s="43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s="14" customFormat="1" ht="18" x14ac:dyDescent="0.2">
      <c r="A13" s="112" t="s">
        <v>80</v>
      </c>
      <c r="B13" s="436" t="s">
        <v>160</v>
      </c>
      <c r="C13" s="436"/>
      <c r="D13" s="436"/>
      <c r="E13" s="436"/>
      <c r="F13" s="59"/>
      <c r="G13" s="127" t="s">
        <v>80</v>
      </c>
      <c r="H13" s="436" t="s">
        <v>167</v>
      </c>
      <c r="I13" s="436"/>
      <c r="J13" s="436"/>
      <c r="K13" s="43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spans="1:61" s="1" customFormat="1" ht="16" x14ac:dyDescent="0.2">
      <c r="A14" s="112" t="s">
        <v>81</v>
      </c>
      <c r="B14" s="436" t="s">
        <v>155</v>
      </c>
      <c r="C14" s="436"/>
      <c r="D14" s="436"/>
      <c r="E14" s="436"/>
      <c r="F14" s="59"/>
      <c r="G14" s="127" t="s">
        <v>81</v>
      </c>
      <c r="H14" s="447" t="s">
        <v>155</v>
      </c>
      <c r="I14" s="448"/>
      <c r="J14" s="448"/>
      <c r="K14" s="44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1" customFormat="1" ht="16" x14ac:dyDescent="0.2">
      <c r="A15" s="6"/>
      <c r="B15" s="59"/>
      <c r="C15" s="433"/>
      <c r="D15" s="433"/>
      <c r="E15" s="433"/>
      <c r="F15" s="59"/>
      <c r="G15" s="59"/>
      <c r="H15" s="59"/>
      <c r="I15" s="434"/>
      <c r="J15" s="434"/>
      <c r="K15" s="4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1" customFormat="1" ht="16" x14ac:dyDescent="0.2">
      <c r="A16" s="112" t="s">
        <v>78</v>
      </c>
      <c r="B16" s="436" t="s">
        <v>158</v>
      </c>
      <c r="C16" s="436"/>
      <c r="D16" s="436"/>
      <c r="E16" s="436"/>
      <c r="F16" s="59"/>
      <c r="G16" s="127" t="s">
        <v>78</v>
      </c>
      <c r="H16" s="436"/>
      <c r="I16" s="436"/>
      <c r="J16" s="436"/>
      <c r="K16" s="43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1" customFormat="1" ht="16" x14ac:dyDescent="0.2">
      <c r="A17" s="112" t="s">
        <v>79</v>
      </c>
      <c r="B17" s="436" t="s">
        <v>164</v>
      </c>
      <c r="C17" s="436"/>
      <c r="D17" s="436"/>
      <c r="E17" s="436"/>
      <c r="F17" s="59"/>
      <c r="G17" s="127" t="s">
        <v>79</v>
      </c>
      <c r="H17" s="436"/>
      <c r="I17" s="436"/>
      <c r="J17" s="436"/>
      <c r="K17" s="43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1" customFormat="1" ht="15" customHeight="1" x14ac:dyDescent="0.2">
      <c r="A18" s="112" t="s">
        <v>80</v>
      </c>
      <c r="B18" s="436" t="s">
        <v>165</v>
      </c>
      <c r="C18" s="436"/>
      <c r="D18" s="436"/>
      <c r="E18" s="436"/>
      <c r="F18" s="59"/>
      <c r="G18" s="127" t="s">
        <v>80</v>
      </c>
      <c r="H18" s="436"/>
      <c r="I18" s="436"/>
      <c r="J18" s="436"/>
      <c r="K18" s="4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1" customFormat="1" ht="16" x14ac:dyDescent="0.2">
      <c r="A19" s="112" t="s">
        <v>81</v>
      </c>
      <c r="B19" s="436" t="s">
        <v>155</v>
      </c>
      <c r="C19" s="436"/>
      <c r="D19" s="436"/>
      <c r="E19" s="436"/>
      <c r="F19" s="59"/>
      <c r="G19" s="127" t="s">
        <v>81</v>
      </c>
      <c r="H19" s="436"/>
      <c r="I19" s="436"/>
      <c r="J19" s="436"/>
      <c r="K19" s="43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1" customFormat="1" ht="16" x14ac:dyDescent="0.2">
      <c r="A20" s="6"/>
      <c r="B20" s="59"/>
      <c r="C20" s="433"/>
      <c r="D20" s="433"/>
      <c r="E20" s="433"/>
      <c r="F20" s="59"/>
      <c r="G20" s="59"/>
      <c r="H20" s="59"/>
      <c r="I20" s="434"/>
      <c r="J20" s="434"/>
      <c r="K20" s="43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1" customFormat="1" ht="16" x14ac:dyDescent="0.2">
      <c r="A21" s="112" t="s">
        <v>78</v>
      </c>
      <c r="B21" s="436" t="s">
        <v>169</v>
      </c>
      <c r="C21" s="436"/>
      <c r="D21" s="436"/>
      <c r="E21" s="436"/>
      <c r="F21" s="59"/>
      <c r="G21" s="127" t="s">
        <v>78</v>
      </c>
      <c r="H21" s="436"/>
      <c r="I21" s="436"/>
      <c r="J21" s="436"/>
      <c r="K21" s="43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1" customFormat="1" ht="16" x14ac:dyDescent="0.2">
      <c r="A22" s="112" t="s">
        <v>79</v>
      </c>
      <c r="B22" s="436" t="s">
        <v>166</v>
      </c>
      <c r="C22" s="436"/>
      <c r="D22" s="436"/>
      <c r="E22" s="436"/>
      <c r="F22" s="59"/>
      <c r="G22" s="127" t="s">
        <v>79</v>
      </c>
      <c r="H22" s="436"/>
      <c r="I22" s="436"/>
      <c r="J22" s="436"/>
      <c r="K22" s="4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1" customFormat="1" ht="15" customHeight="1" x14ac:dyDescent="0.2">
      <c r="A23" s="112" t="s">
        <v>80</v>
      </c>
      <c r="B23" s="436" t="s">
        <v>235</v>
      </c>
      <c r="C23" s="436"/>
      <c r="D23" s="436"/>
      <c r="E23" s="436"/>
      <c r="F23" s="59"/>
      <c r="G23" s="127" t="s">
        <v>80</v>
      </c>
      <c r="H23" s="436"/>
      <c r="I23" s="436"/>
      <c r="J23" s="436"/>
      <c r="K23" s="4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1" customFormat="1" ht="16" x14ac:dyDescent="0.2">
      <c r="A24" s="112" t="s">
        <v>81</v>
      </c>
      <c r="B24" s="436" t="s">
        <v>170</v>
      </c>
      <c r="C24" s="436"/>
      <c r="D24" s="436"/>
      <c r="E24" s="436"/>
      <c r="F24" s="59"/>
      <c r="G24" s="127" t="s">
        <v>81</v>
      </c>
      <c r="H24" s="436"/>
      <c r="I24" s="436"/>
      <c r="J24" s="436"/>
      <c r="K24" s="4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1" customFormat="1" ht="16" x14ac:dyDescent="0.2">
      <c r="A25" s="113"/>
      <c r="B25" s="2"/>
      <c r="C25" s="2"/>
      <c r="D25" s="2"/>
      <c r="E25" s="2"/>
      <c r="F25" s="59"/>
      <c r="G25" s="318"/>
      <c r="H25" s="2"/>
      <c r="I25" s="2"/>
      <c r="J25" s="2"/>
      <c r="K25" s="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1" customFormat="1" ht="16" x14ac:dyDescent="0.2">
      <c r="A26" s="430" t="s">
        <v>145</v>
      </c>
      <c r="B26" s="431"/>
      <c r="C26" s="431"/>
      <c r="D26" s="431"/>
      <c r="E26" s="431"/>
      <c r="F26" s="431"/>
      <c r="G26" s="431"/>
      <c r="H26" s="431"/>
      <c r="I26" s="431"/>
      <c r="J26" s="431"/>
      <c r="K26" s="43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14" customFormat="1" ht="15" customHeight="1" x14ac:dyDescent="0.2">
      <c r="A27" s="6"/>
      <c r="B27" s="59"/>
      <c r="C27" s="433"/>
      <c r="D27" s="433"/>
      <c r="E27" s="433"/>
      <c r="F27" s="59"/>
      <c r="G27" s="59"/>
      <c r="H27" s="59"/>
      <c r="I27" s="433"/>
      <c r="J27" s="433"/>
      <c r="K27" s="45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pans="1:61" s="14" customFormat="1" ht="34" x14ac:dyDescent="0.2">
      <c r="A28" s="12" t="s">
        <v>65</v>
      </c>
      <c r="B28" s="13"/>
      <c r="C28" s="13"/>
      <c r="D28" s="13"/>
      <c r="E28" s="13"/>
      <c r="F28" s="13"/>
      <c r="G28" s="382" t="s">
        <v>190</v>
      </c>
      <c r="H28" s="382" t="s">
        <v>191</v>
      </c>
      <c r="I28" s="128" t="s">
        <v>227</v>
      </c>
      <c r="J28" s="128" t="s">
        <v>82</v>
      </c>
      <c r="K28" s="267" t="s">
        <v>82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1" s="16" customFormat="1" ht="18" customHeight="1" x14ac:dyDescent="0.2">
      <c r="A29" s="112" t="s">
        <v>0</v>
      </c>
      <c r="B29" s="451" t="s">
        <v>161</v>
      </c>
      <c r="C29" s="452"/>
      <c r="D29" s="127" t="s">
        <v>86</v>
      </c>
      <c r="E29" s="129" t="s">
        <v>162</v>
      </c>
      <c r="F29" s="46"/>
      <c r="G29" s="444" t="s">
        <v>192</v>
      </c>
      <c r="H29" s="444" t="s">
        <v>198</v>
      </c>
      <c r="I29" s="445" t="s">
        <v>227</v>
      </c>
      <c r="J29" s="445"/>
      <c r="K29" s="44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</row>
    <row r="30" spans="1:61" s="1" customFormat="1" ht="16" x14ac:dyDescent="0.2">
      <c r="A30" s="112" t="s">
        <v>70</v>
      </c>
      <c r="B30" s="436" t="s">
        <v>163</v>
      </c>
      <c r="C30" s="436"/>
      <c r="D30" s="436"/>
      <c r="E30" s="436"/>
      <c r="F30" s="46"/>
      <c r="G30" s="438"/>
      <c r="H30" s="438"/>
      <c r="I30" s="440"/>
      <c r="J30" s="440"/>
      <c r="K30" s="44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1" customFormat="1" ht="17" x14ac:dyDescent="0.2">
      <c r="A31" s="112" t="s">
        <v>1</v>
      </c>
      <c r="B31" s="436" t="s">
        <v>155</v>
      </c>
      <c r="C31" s="436"/>
      <c r="D31" s="436"/>
      <c r="E31" s="436"/>
      <c r="F31" s="46"/>
      <c r="G31" s="383" t="s">
        <v>87</v>
      </c>
      <c r="H31" s="383" t="s">
        <v>87</v>
      </c>
      <c r="I31" s="130" t="s">
        <v>87</v>
      </c>
      <c r="J31" s="130" t="s">
        <v>87</v>
      </c>
      <c r="K31" s="268" t="s">
        <v>87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1" customFormat="1" ht="16" customHeight="1" x14ac:dyDescent="0.2">
      <c r="A32" s="112" t="s">
        <v>67</v>
      </c>
      <c r="B32" s="436" t="s">
        <v>152</v>
      </c>
      <c r="C32" s="436"/>
      <c r="D32" s="436"/>
      <c r="E32" s="436"/>
      <c r="F32" s="269"/>
      <c r="G32" s="438" t="s">
        <v>193</v>
      </c>
      <c r="H32" s="438" t="s">
        <v>173</v>
      </c>
      <c r="I32" s="440" t="s">
        <v>173</v>
      </c>
      <c r="J32" s="440"/>
      <c r="K32" s="44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1" customFormat="1" ht="16" x14ac:dyDescent="0.2">
      <c r="A33" s="112" t="s">
        <v>9</v>
      </c>
      <c r="B33" s="450" t="s">
        <v>225</v>
      </c>
      <c r="C33" s="450"/>
      <c r="D33" s="450"/>
      <c r="E33" s="450"/>
      <c r="F33" s="269"/>
      <c r="G33" s="439"/>
      <c r="H33" s="439"/>
      <c r="I33" s="441"/>
      <c r="J33" s="441"/>
      <c r="K33" s="44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1" customFormat="1" ht="18" x14ac:dyDescent="0.2">
      <c r="A34" s="12" t="s">
        <v>66</v>
      </c>
      <c r="B34" s="15"/>
      <c r="C34" s="15"/>
      <c r="D34" s="15"/>
      <c r="E34" s="15"/>
      <c r="F34" s="15"/>
      <c r="G34" s="384"/>
      <c r="H34" s="385"/>
      <c r="I34" s="270"/>
      <c r="J34" s="270"/>
      <c r="K34" s="11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1" customFormat="1" ht="16" customHeight="1" x14ac:dyDescent="0.2">
      <c r="A35" s="112" t="s">
        <v>0</v>
      </c>
      <c r="B35" s="451" t="s">
        <v>161</v>
      </c>
      <c r="C35" s="452"/>
      <c r="D35" s="127" t="s">
        <v>86</v>
      </c>
      <c r="E35" s="129" t="s">
        <v>162</v>
      </c>
      <c r="F35" s="46"/>
      <c r="G35" s="444" t="s">
        <v>194</v>
      </c>
      <c r="H35" s="444" t="s">
        <v>194</v>
      </c>
      <c r="I35" s="445" t="s">
        <v>227</v>
      </c>
      <c r="J35" s="445"/>
      <c r="K35" s="4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1" customFormat="1" ht="16" x14ac:dyDescent="0.2">
      <c r="A36" s="112" t="s">
        <v>70</v>
      </c>
      <c r="B36" s="436" t="s">
        <v>163</v>
      </c>
      <c r="C36" s="436"/>
      <c r="D36" s="436"/>
      <c r="E36" s="436"/>
      <c r="F36" s="46"/>
      <c r="G36" s="439"/>
      <c r="H36" s="438"/>
      <c r="I36" s="440"/>
      <c r="J36" s="440"/>
      <c r="K36" s="44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1" customFormat="1" ht="17" x14ac:dyDescent="0.2">
      <c r="A37" s="112" t="s">
        <v>1</v>
      </c>
      <c r="B37" s="436" t="s">
        <v>155</v>
      </c>
      <c r="C37" s="436"/>
      <c r="D37" s="436"/>
      <c r="E37" s="436"/>
      <c r="F37" s="46"/>
      <c r="G37" s="383" t="s">
        <v>87</v>
      </c>
      <c r="H37" s="383" t="s">
        <v>87</v>
      </c>
      <c r="I37" s="130" t="s">
        <v>87</v>
      </c>
      <c r="J37" s="130" t="s">
        <v>87</v>
      </c>
      <c r="K37" s="268" t="s">
        <v>87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1" customFormat="1" ht="16" customHeight="1" x14ac:dyDescent="0.2">
      <c r="A38" s="112" t="s">
        <v>67</v>
      </c>
      <c r="B38" s="436" t="s">
        <v>152</v>
      </c>
      <c r="C38" s="436"/>
      <c r="D38" s="436"/>
      <c r="E38" s="436"/>
      <c r="F38" s="46"/>
      <c r="G38" s="438" t="s">
        <v>173</v>
      </c>
      <c r="H38" s="438" t="s">
        <v>173</v>
      </c>
      <c r="I38" s="440" t="s">
        <v>173</v>
      </c>
      <c r="J38" s="440"/>
      <c r="K38" s="44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14" customFormat="1" ht="18" x14ac:dyDescent="0.2">
      <c r="A39" s="112" t="s">
        <v>9</v>
      </c>
      <c r="B39" s="450" t="s">
        <v>225</v>
      </c>
      <c r="C39" s="450"/>
      <c r="D39" s="450"/>
      <c r="E39" s="450"/>
      <c r="F39" s="46"/>
      <c r="G39" s="439"/>
      <c r="H39" s="439"/>
      <c r="I39" s="441"/>
      <c r="J39" s="441"/>
      <c r="K39" s="44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spans="1:61" s="1" customFormat="1" ht="18" x14ac:dyDescent="0.2">
      <c r="A40" s="12" t="s">
        <v>71</v>
      </c>
      <c r="B40" s="15"/>
      <c r="C40" s="15"/>
      <c r="D40" s="15"/>
      <c r="E40" s="15"/>
      <c r="F40" s="13"/>
      <c r="G40" s="384"/>
      <c r="H40" s="385"/>
      <c r="I40" s="270"/>
      <c r="J40" s="270"/>
      <c r="K40" s="11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1" customFormat="1" ht="16" customHeight="1" x14ac:dyDescent="0.2">
      <c r="A41" s="135" t="s">
        <v>0</v>
      </c>
      <c r="B41" s="451" t="s">
        <v>161</v>
      </c>
      <c r="C41" s="452"/>
      <c r="D41" s="127" t="s">
        <v>86</v>
      </c>
      <c r="E41" s="129" t="s">
        <v>162</v>
      </c>
      <c r="F41" s="2"/>
      <c r="G41" s="444" t="s">
        <v>195</v>
      </c>
      <c r="H41" s="444" t="s">
        <v>199</v>
      </c>
      <c r="I41" s="445" t="s">
        <v>227</v>
      </c>
      <c r="J41" s="445"/>
      <c r="K41" s="44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1" customFormat="1" ht="16" x14ac:dyDescent="0.2">
      <c r="A42" s="135" t="s">
        <v>70</v>
      </c>
      <c r="B42" s="436" t="s">
        <v>163</v>
      </c>
      <c r="C42" s="436"/>
      <c r="D42" s="436"/>
      <c r="E42" s="436"/>
      <c r="F42" s="2"/>
      <c r="G42" s="439"/>
      <c r="H42" s="438"/>
      <c r="I42" s="440"/>
      <c r="J42" s="440"/>
      <c r="K42" s="44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1" customFormat="1" ht="17" x14ac:dyDescent="0.2">
      <c r="A43" s="135" t="s">
        <v>1</v>
      </c>
      <c r="B43" s="436" t="s">
        <v>155</v>
      </c>
      <c r="C43" s="436"/>
      <c r="D43" s="436"/>
      <c r="E43" s="436"/>
      <c r="F43" s="2"/>
      <c r="G43" s="383" t="s">
        <v>87</v>
      </c>
      <c r="H43" s="383" t="s">
        <v>87</v>
      </c>
      <c r="I43" s="130" t="s">
        <v>87</v>
      </c>
      <c r="J43" s="130" t="s">
        <v>87</v>
      </c>
      <c r="K43" s="268" t="s">
        <v>87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1" customFormat="1" ht="17.25" customHeight="1" x14ac:dyDescent="0.2">
      <c r="A44" s="135" t="s">
        <v>67</v>
      </c>
      <c r="B44" s="436" t="s">
        <v>152</v>
      </c>
      <c r="C44" s="436"/>
      <c r="D44" s="436"/>
      <c r="E44" s="436"/>
      <c r="F44" s="2"/>
      <c r="G44" s="438" t="s">
        <v>173</v>
      </c>
      <c r="H44" s="438" t="s">
        <v>173</v>
      </c>
      <c r="I44" s="440" t="s">
        <v>173</v>
      </c>
      <c r="J44" s="440"/>
      <c r="K44" s="44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1" customFormat="1" ht="16" x14ac:dyDescent="0.2">
      <c r="A45" s="135" t="s">
        <v>9</v>
      </c>
      <c r="B45" s="450" t="s">
        <v>226</v>
      </c>
      <c r="C45" s="450"/>
      <c r="D45" s="450"/>
      <c r="E45" s="450"/>
      <c r="F45" s="2"/>
      <c r="G45" s="439"/>
      <c r="H45" s="439"/>
      <c r="I45" s="441"/>
      <c r="J45" s="441"/>
      <c r="K45" s="44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14" customFormat="1" ht="18" x14ac:dyDescent="0.2">
      <c r="A46" s="12" t="s">
        <v>72</v>
      </c>
      <c r="B46" s="15"/>
      <c r="C46" s="15"/>
      <c r="D46" s="15"/>
      <c r="E46" s="15"/>
      <c r="F46" s="59"/>
      <c r="G46" s="384"/>
      <c r="H46" s="385"/>
      <c r="I46" s="270"/>
      <c r="J46" s="270"/>
      <c r="K46" s="117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 spans="1:61" s="14" customFormat="1" ht="18" customHeight="1" x14ac:dyDescent="0.2">
      <c r="A47" s="112" t="s">
        <v>0</v>
      </c>
      <c r="B47" s="451" t="s">
        <v>161</v>
      </c>
      <c r="C47" s="452"/>
      <c r="D47" s="127" t="s">
        <v>86</v>
      </c>
      <c r="E47" s="129" t="s">
        <v>162</v>
      </c>
      <c r="F47" s="59"/>
      <c r="G47" s="444" t="s">
        <v>196</v>
      </c>
      <c r="H47" s="444" t="s">
        <v>197</v>
      </c>
      <c r="I47" s="445" t="s">
        <v>227</v>
      </c>
      <c r="J47" s="445"/>
      <c r="K47" s="446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 spans="1:61" s="14" customFormat="1" ht="18" x14ac:dyDescent="0.2">
      <c r="A48" s="112" t="s">
        <v>70</v>
      </c>
      <c r="B48" s="436" t="s">
        <v>163</v>
      </c>
      <c r="C48" s="436"/>
      <c r="D48" s="436"/>
      <c r="E48" s="436"/>
      <c r="F48" s="59"/>
      <c r="G48" s="438"/>
      <c r="H48" s="438"/>
      <c r="I48" s="440"/>
      <c r="J48" s="440"/>
      <c r="K48" s="44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 spans="1:61" s="1" customFormat="1" ht="17" x14ac:dyDescent="0.2">
      <c r="A49" s="112" t="s">
        <v>1</v>
      </c>
      <c r="B49" s="436" t="s">
        <v>155</v>
      </c>
      <c r="C49" s="436"/>
      <c r="D49" s="436"/>
      <c r="E49" s="436"/>
      <c r="F49" s="59"/>
      <c r="G49" s="383" t="s">
        <v>87</v>
      </c>
      <c r="H49" s="383" t="s">
        <v>87</v>
      </c>
      <c r="I49" s="130" t="s">
        <v>87</v>
      </c>
      <c r="J49" s="130" t="s">
        <v>87</v>
      </c>
      <c r="K49" s="268" t="s">
        <v>87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" customFormat="1" ht="16" customHeight="1" x14ac:dyDescent="0.2">
      <c r="A50" s="112" t="s">
        <v>67</v>
      </c>
      <c r="B50" s="436" t="s">
        <v>152</v>
      </c>
      <c r="C50" s="436"/>
      <c r="D50" s="436"/>
      <c r="E50" s="436"/>
      <c r="F50" s="59"/>
      <c r="G50" s="438" t="s">
        <v>173</v>
      </c>
      <c r="H50" s="438" t="s">
        <v>173</v>
      </c>
      <c r="I50" s="440" t="s">
        <v>173</v>
      </c>
      <c r="J50" s="440"/>
      <c r="K50" s="44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s="1" customFormat="1" ht="16" x14ac:dyDescent="0.2">
      <c r="A51" s="112" t="s">
        <v>9</v>
      </c>
      <c r="B51" s="347" t="s">
        <v>234</v>
      </c>
      <c r="C51" s="347"/>
      <c r="D51" s="347"/>
      <c r="E51" s="347"/>
      <c r="F51" s="59"/>
      <c r="G51" s="439"/>
      <c r="H51" s="439"/>
      <c r="I51" s="441"/>
      <c r="J51" s="441"/>
      <c r="K51" s="44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  <row r="52" spans="1:61" s="14" customFormat="1" ht="18" x14ac:dyDescent="0.2">
      <c r="A52" s="12" t="s">
        <v>171</v>
      </c>
      <c r="B52" s="15"/>
      <c r="C52" s="15"/>
      <c r="D52" s="15"/>
      <c r="E52" s="15"/>
      <c r="F52" s="59"/>
      <c r="G52" s="384"/>
      <c r="H52" s="385"/>
      <c r="I52" s="270"/>
      <c r="J52" s="270"/>
      <c r="K52" s="117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 spans="1:61" s="14" customFormat="1" ht="18" x14ac:dyDescent="0.2">
      <c r="A53" s="112" t="s">
        <v>0</v>
      </c>
      <c r="B53" s="451" t="s">
        <v>129</v>
      </c>
      <c r="C53" s="452"/>
      <c r="D53" s="127" t="s">
        <v>86</v>
      </c>
      <c r="E53" s="129" t="s">
        <v>162</v>
      </c>
      <c r="F53" s="59"/>
      <c r="G53" s="444"/>
      <c r="H53" s="444"/>
      <c r="I53" s="445" t="s">
        <v>227</v>
      </c>
      <c r="J53" s="445"/>
      <c r="K53" s="446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 spans="1:61" s="14" customFormat="1" ht="18" x14ac:dyDescent="0.2">
      <c r="A54" s="112" t="s">
        <v>70</v>
      </c>
      <c r="B54" s="436"/>
      <c r="C54" s="436"/>
      <c r="D54" s="436"/>
      <c r="E54" s="436"/>
      <c r="F54" s="59"/>
      <c r="G54" s="438"/>
      <c r="H54" s="438"/>
      <c r="I54" s="440"/>
      <c r="J54" s="440"/>
      <c r="K54" s="442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 spans="1:61" s="1" customFormat="1" ht="17" x14ac:dyDescent="0.2">
      <c r="A55" s="112" t="s">
        <v>1</v>
      </c>
      <c r="B55" s="436" t="s">
        <v>172</v>
      </c>
      <c r="C55" s="436"/>
      <c r="D55" s="436"/>
      <c r="E55" s="436"/>
      <c r="F55" s="59"/>
      <c r="G55" s="383" t="s">
        <v>87</v>
      </c>
      <c r="H55" s="383" t="s">
        <v>87</v>
      </c>
      <c r="I55" s="130" t="s">
        <v>87</v>
      </c>
      <c r="J55" s="130" t="s">
        <v>87</v>
      </c>
      <c r="K55" s="268" t="s">
        <v>87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1:61" s="1" customFormat="1" ht="16" x14ac:dyDescent="0.2">
      <c r="A56" s="112" t="s">
        <v>67</v>
      </c>
      <c r="B56" s="436"/>
      <c r="C56" s="436"/>
      <c r="D56" s="436"/>
      <c r="E56" s="436"/>
      <c r="F56" s="59"/>
      <c r="G56" s="438" t="s">
        <v>173</v>
      </c>
      <c r="H56" s="438" t="s">
        <v>173</v>
      </c>
      <c r="I56" s="440" t="s">
        <v>173</v>
      </c>
      <c r="J56" s="440"/>
      <c r="K56" s="44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61" s="1" customFormat="1" ht="16" x14ac:dyDescent="0.2">
      <c r="A57" s="112" t="s">
        <v>9</v>
      </c>
      <c r="B57" s="436" t="s">
        <v>168</v>
      </c>
      <c r="C57" s="436"/>
      <c r="D57" s="436"/>
      <c r="E57" s="436"/>
      <c r="F57" s="59"/>
      <c r="G57" s="439"/>
      <c r="H57" s="439"/>
      <c r="I57" s="441"/>
      <c r="J57" s="441"/>
      <c r="K57" s="44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1:61" s="1" customFormat="1" ht="16" x14ac:dyDescent="0.2">
      <c r="A58" s="113"/>
      <c r="B58" s="2"/>
      <c r="C58" s="2"/>
      <c r="D58" s="2"/>
      <c r="E58" s="2"/>
      <c r="F58" s="59"/>
      <c r="G58" s="386"/>
      <c r="H58" s="386"/>
      <c r="I58" s="319"/>
      <c r="J58" s="319"/>
      <c r="K58" s="32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1:61" s="1" customFormat="1" ht="16" x14ac:dyDescent="0.2">
      <c r="A59" s="113"/>
      <c r="B59" s="2"/>
      <c r="C59" s="2"/>
      <c r="D59" s="2"/>
      <c r="E59" s="2"/>
      <c r="F59" s="2"/>
      <c r="G59" s="387"/>
      <c r="H59" s="387"/>
      <c r="I59" s="2"/>
      <c r="J59" s="2"/>
      <c r="K59" s="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1:61" s="1" customFormat="1" ht="18" x14ac:dyDescent="0.2">
      <c r="A60" s="12" t="s">
        <v>2</v>
      </c>
      <c r="B60" s="2"/>
      <c r="C60" s="2"/>
      <c r="D60" s="2"/>
      <c r="E60" s="2"/>
      <c r="F60" s="53" t="s">
        <v>83</v>
      </c>
      <c r="G60" s="387"/>
      <c r="H60" s="387"/>
      <c r="I60" s="2"/>
      <c r="J60" s="2"/>
      <c r="K60" s="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1:61" s="1" customFormat="1" ht="15" customHeight="1" x14ac:dyDescent="0.2">
      <c r="A61" s="112" t="s">
        <v>15</v>
      </c>
      <c r="B61" s="436" t="s">
        <v>129</v>
      </c>
      <c r="C61" s="436"/>
      <c r="D61" s="436"/>
      <c r="E61" s="436"/>
      <c r="F61" s="455" t="s">
        <v>175</v>
      </c>
      <c r="G61" s="457" t="s">
        <v>200</v>
      </c>
      <c r="H61" s="457" t="s">
        <v>201</v>
      </c>
      <c r="I61" s="455" t="s">
        <v>201</v>
      </c>
      <c r="J61" s="455"/>
      <c r="K61" s="45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1:61" s="1" customFormat="1" ht="16" x14ac:dyDescent="0.2">
      <c r="A62" s="112" t="s">
        <v>84</v>
      </c>
      <c r="B62" s="436" t="s">
        <v>130</v>
      </c>
      <c r="C62" s="436"/>
      <c r="D62" s="436"/>
      <c r="E62" s="436"/>
      <c r="F62" s="455"/>
      <c r="G62" s="457"/>
      <c r="H62" s="457"/>
      <c r="I62" s="455"/>
      <c r="J62" s="455"/>
      <c r="K62" s="45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61" s="1" customFormat="1" ht="16" x14ac:dyDescent="0.2">
      <c r="A63" s="112" t="s">
        <v>27</v>
      </c>
      <c r="B63" s="436" t="s">
        <v>131</v>
      </c>
      <c r="C63" s="436"/>
      <c r="D63" s="436"/>
      <c r="E63" s="436"/>
      <c r="F63" s="455"/>
      <c r="G63" s="457"/>
      <c r="H63" s="457"/>
      <c r="I63" s="455"/>
      <c r="J63" s="455"/>
      <c r="K63" s="456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61" s="1" customFormat="1" ht="16" x14ac:dyDescent="0.2">
      <c r="A64" s="112" t="s">
        <v>9</v>
      </c>
      <c r="B64" s="436" t="s">
        <v>174</v>
      </c>
      <c r="C64" s="436"/>
      <c r="D64" s="436"/>
      <c r="E64" s="436"/>
      <c r="F64" s="455"/>
      <c r="G64" s="457"/>
      <c r="H64" s="457"/>
      <c r="I64" s="455"/>
      <c r="J64" s="455"/>
      <c r="K64" s="456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s="1" customFormat="1" ht="16" x14ac:dyDescent="0.2">
      <c r="A65" s="113"/>
      <c r="B65" s="2"/>
      <c r="C65" s="2"/>
      <c r="D65" s="2"/>
      <c r="E65" s="2"/>
      <c r="F65" s="2"/>
      <c r="G65" s="2"/>
      <c r="H65" s="59"/>
      <c r="I65" s="2"/>
      <c r="J65" s="2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s="1" customFormat="1" ht="16" x14ac:dyDescent="0.2">
      <c r="A66" s="112" t="s">
        <v>15</v>
      </c>
      <c r="B66" s="436"/>
      <c r="C66" s="436"/>
      <c r="D66" s="436"/>
      <c r="E66" s="436"/>
      <c r="F66" s="455"/>
      <c r="G66" s="455"/>
      <c r="H66" s="455"/>
      <c r="I66" s="455"/>
      <c r="J66" s="455"/>
      <c r="K66" s="456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s="1" customFormat="1" ht="16" x14ac:dyDescent="0.2">
      <c r="A67" s="112" t="s">
        <v>84</v>
      </c>
      <c r="B67" s="436"/>
      <c r="C67" s="436"/>
      <c r="D67" s="436"/>
      <c r="E67" s="436"/>
      <c r="F67" s="455"/>
      <c r="G67" s="455"/>
      <c r="H67" s="455"/>
      <c r="I67" s="455"/>
      <c r="J67" s="455"/>
      <c r="K67" s="456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s="1" customFormat="1" ht="16" x14ac:dyDescent="0.2">
      <c r="A68" s="112" t="s">
        <v>27</v>
      </c>
      <c r="B68" s="454"/>
      <c r="C68" s="454"/>
      <c r="D68" s="454"/>
      <c r="E68" s="454"/>
      <c r="F68" s="455"/>
      <c r="G68" s="455"/>
      <c r="H68" s="455"/>
      <c r="I68" s="455"/>
      <c r="J68" s="455"/>
      <c r="K68" s="456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s="1" customFormat="1" ht="16" x14ac:dyDescent="0.2">
      <c r="A69" s="112" t="s">
        <v>9</v>
      </c>
      <c r="B69" s="436"/>
      <c r="C69" s="436"/>
      <c r="D69" s="436"/>
      <c r="E69" s="436"/>
      <c r="F69" s="455"/>
      <c r="G69" s="455"/>
      <c r="H69" s="455"/>
      <c r="I69" s="455"/>
      <c r="J69" s="455"/>
      <c r="K69" s="456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s="1" customFormat="1" ht="16" x14ac:dyDescent="0.2">
      <c r="A70" s="113"/>
      <c r="B70" s="2"/>
      <c r="C70" s="2"/>
      <c r="D70" s="2"/>
      <c r="E70" s="2"/>
      <c r="F70" s="59"/>
      <c r="G70" s="59"/>
      <c r="H70" s="59"/>
      <c r="I70" s="59"/>
      <c r="J70" s="59"/>
      <c r="K70" s="126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s="1" customFormat="1" ht="17" thickBot="1" x14ac:dyDescent="0.25">
      <c r="A71" s="271"/>
      <c r="B71" s="272"/>
      <c r="C71" s="272"/>
      <c r="D71" s="272"/>
      <c r="E71" s="272"/>
      <c r="F71" s="272"/>
      <c r="G71" s="272"/>
      <c r="H71" s="272"/>
      <c r="I71" s="272"/>
      <c r="J71" s="272"/>
      <c r="K71" s="27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s="1" customFormat="1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s="1" customFormat="1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s="1" customFormat="1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s="1" customFormat="1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s="1" customFormat="1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s="1" customFormat="1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s="1" customFormat="1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s="1" customFormat="1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s="1" customFormat="1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s="1" customFormat="1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s="1" customFormat="1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s="1" customFormat="1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s="1" customFormat="1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s="1" customFormat="1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s="1" customFormat="1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s="1" customFormat="1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s="1" customFormat="1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s="1" customFormat="1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s="1" customFormat="1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s="1" customFormat="1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6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6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6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6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</sheetData>
  <mergeCells count="126">
    <mergeCell ref="G53:G54"/>
    <mergeCell ref="H53:H54"/>
    <mergeCell ref="I53:I54"/>
    <mergeCell ref="J53:J54"/>
    <mergeCell ref="K53:K54"/>
    <mergeCell ref="B54:E54"/>
    <mergeCell ref="B55:E55"/>
    <mergeCell ref="B56:E56"/>
    <mergeCell ref="G56:G57"/>
    <mergeCell ref="H56:H57"/>
    <mergeCell ref="I56:I57"/>
    <mergeCell ref="J56:J57"/>
    <mergeCell ref="K56:K57"/>
    <mergeCell ref="B57:E57"/>
    <mergeCell ref="G66:G69"/>
    <mergeCell ref="H66:H69"/>
    <mergeCell ref="I66:I69"/>
    <mergeCell ref="J66:J69"/>
    <mergeCell ref="K66:K69"/>
    <mergeCell ref="G61:G64"/>
    <mergeCell ref="H61:H64"/>
    <mergeCell ref="I61:I64"/>
    <mergeCell ref="F61:F64"/>
    <mergeCell ref="F66:F69"/>
    <mergeCell ref="J61:J64"/>
    <mergeCell ref="K61:K64"/>
    <mergeCell ref="B64:E64"/>
    <mergeCell ref="B61:E61"/>
    <mergeCell ref="B62:E62"/>
    <mergeCell ref="B63:E63"/>
    <mergeCell ref="B41:C41"/>
    <mergeCell ref="B47:C47"/>
    <mergeCell ref="B68:E68"/>
    <mergeCell ref="B69:E69"/>
    <mergeCell ref="B48:E48"/>
    <mergeCell ref="B49:E49"/>
    <mergeCell ref="B50:E50"/>
    <mergeCell ref="B45:E45"/>
    <mergeCell ref="B66:E66"/>
    <mergeCell ref="B67:E67"/>
    <mergeCell ref="B53:C53"/>
    <mergeCell ref="C27:E27"/>
    <mergeCell ref="I27:K27"/>
    <mergeCell ref="B29:C29"/>
    <mergeCell ref="G29:G30"/>
    <mergeCell ref="H29:H30"/>
    <mergeCell ref="I29:I30"/>
    <mergeCell ref="J29:J30"/>
    <mergeCell ref="K29:K30"/>
    <mergeCell ref="G32:G33"/>
    <mergeCell ref="H32:H33"/>
    <mergeCell ref="I32:I33"/>
    <mergeCell ref="B37:E37"/>
    <mergeCell ref="B30:E30"/>
    <mergeCell ref="B31:E31"/>
    <mergeCell ref="B32:E32"/>
    <mergeCell ref="B44:E44"/>
    <mergeCell ref="B43:E43"/>
    <mergeCell ref="B33:E33"/>
    <mergeCell ref="B42:E42"/>
    <mergeCell ref="B36:E36"/>
    <mergeCell ref="B38:E38"/>
    <mergeCell ref="B39:E39"/>
    <mergeCell ref="B35:C35"/>
    <mergeCell ref="I1:K1"/>
    <mergeCell ref="B19:E19"/>
    <mergeCell ref="B14:E14"/>
    <mergeCell ref="B16:E16"/>
    <mergeCell ref="B17:E17"/>
    <mergeCell ref="B18:E18"/>
    <mergeCell ref="H14:K14"/>
    <mergeCell ref="H19:K19"/>
    <mergeCell ref="B11:E11"/>
    <mergeCell ref="H11:K11"/>
    <mergeCell ref="B12:E12"/>
    <mergeCell ref="H12:K12"/>
    <mergeCell ref="B13:E13"/>
    <mergeCell ref="H13:K13"/>
    <mergeCell ref="C15:E15"/>
    <mergeCell ref="I15:K15"/>
    <mergeCell ref="H16:K16"/>
    <mergeCell ref="H17:K17"/>
    <mergeCell ref="H18:K18"/>
    <mergeCell ref="G47:G48"/>
    <mergeCell ref="H47:H48"/>
    <mergeCell ref="I47:I48"/>
    <mergeCell ref="J47:J48"/>
    <mergeCell ref="K47:K48"/>
    <mergeCell ref="G50:G51"/>
    <mergeCell ref="H50:H51"/>
    <mergeCell ref="I50:I51"/>
    <mergeCell ref="J50:J51"/>
    <mergeCell ref="K50:K51"/>
    <mergeCell ref="G38:G39"/>
    <mergeCell ref="H38:H39"/>
    <mergeCell ref="I38:I39"/>
    <mergeCell ref="J38:J39"/>
    <mergeCell ref="K38:K39"/>
    <mergeCell ref="J32:J33"/>
    <mergeCell ref="K32:K33"/>
    <mergeCell ref="G35:G36"/>
    <mergeCell ref="H35:H36"/>
    <mergeCell ref="I35:I36"/>
    <mergeCell ref="J35:J36"/>
    <mergeCell ref="K35:K36"/>
    <mergeCell ref="G44:G45"/>
    <mergeCell ref="H44:H45"/>
    <mergeCell ref="I44:I45"/>
    <mergeCell ref="J44:J45"/>
    <mergeCell ref="K44:K45"/>
    <mergeCell ref="G41:G42"/>
    <mergeCell ref="H41:H42"/>
    <mergeCell ref="I41:I42"/>
    <mergeCell ref="J41:J42"/>
    <mergeCell ref="K41:K42"/>
    <mergeCell ref="A26:K26"/>
    <mergeCell ref="C20:E20"/>
    <mergeCell ref="I20:K20"/>
    <mergeCell ref="B21:E21"/>
    <mergeCell ref="H21:K21"/>
    <mergeCell ref="B22:E22"/>
    <mergeCell ref="H22:K22"/>
    <mergeCell ref="B23:E23"/>
    <mergeCell ref="H23:K23"/>
    <mergeCell ref="B24:E24"/>
    <mergeCell ref="H24:K24"/>
  </mergeCells>
  <phoneticPr fontId="0" type="noConversion"/>
  <printOptions horizontalCentered="1" verticalCentered="1"/>
  <pageMargins left="0.25" right="0.25" top="0.75" bottom="0.75" header="0.3" footer="0.3"/>
  <pageSetup scale="74" orientation="portrait" r:id="rId1"/>
  <headerFooter alignWithMargins="0">
    <oddFooter>&amp;R&amp;D&amp;T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9B1E-2184-9141-97C6-24F4E53F0980}">
  <dimension ref="A1:BW658"/>
  <sheetViews>
    <sheetView zoomScale="116" zoomScaleNormal="106" zoomScaleSheetLayoutView="75" zoomScalePageLayoutView="75" workbookViewId="0">
      <selection activeCell="K6" sqref="K6"/>
    </sheetView>
  </sheetViews>
  <sheetFormatPr baseColWidth="10" defaultColWidth="8.83203125" defaultRowHeight="13" x14ac:dyDescent="0.15"/>
  <cols>
    <col min="1" max="1" width="11.5" style="529" customWidth="1"/>
    <col min="2" max="2" width="11.83203125" style="529" customWidth="1"/>
    <col min="3" max="3" width="15.33203125" style="529" customWidth="1"/>
    <col min="4" max="4" width="6.33203125" style="529" customWidth="1"/>
    <col min="5" max="7" width="8.83203125" style="529"/>
    <col min="8" max="8" width="14.33203125" style="529" customWidth="1"/>
    <col min="9" max="16384" width="8.83203125" style="529"/>
  </cols>
  <sheetData>
    <row r="1" spans="1:75" ht="25" customHeight="1" x14ac:dyDescent="0.25">
      <c r="A1" s="590" t="s">
        <v>105</v>
      </c>
      <c r="B1" s="589"/>
      <c r="C1" s="589"/>
      <c r="D1" s="589"/>
      <c r="E1" s="589"/>
      <c r="F1" s="589"/>
      <c r="G1" s="589"/>
      <c r="H1" s="588"/>
      <c r="I1" s="588"/>
      <c r="J1" s="587"/>
      <c r="K1" s="586" t="s">
        <v>104</v>
      </c>
      <c r="L1" s="585"/>
      <c r="M1" s="58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</row>
    <row r="2" spans="1:75" ht="19.5" customHeight="1" x14ac:dyDescent="0.25">
      <c r="A2" s="583" t="s">
        <v>118</v>
      </c>
      <c r="B2" s="534"/>
      <c r="C2" s="534"/>
      <c r="D2" s="534"/>
      <c r="E2" s="534"/>
      <c r="F2" s="534"/>
      <c r="G2" s="534"/>
      <c r="H2" s="582"/>
      <c r="I2" s="582"/>
      <c r="J2" s="581"/>
      <c r="K2" s="580"/>
      <c r="L2" s="579"/>
      <c r="M2" s="578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</row>
    <row r="3" spans="1:75" s="568" customFormat="1" ht="15" customHeight="1" x14ac:dyDescent="0.2">
      <c r="A3" s="577"/>
      <c r="B3" s="574"/>
      <c r="C3" s="555"/>
      <c r="D3" s="555"/>
      <c r="E3" s="555"/>
      <c r="F3" s="555"/>
      <c r="G3" s="555"/>
      <c r="H3" s="555"/>
      <c r="I3" s="555"/>
      <c r="J3" s="555"/>
      <c r="L3" s="574"/>
      <c r="M3" s="576"/>
    </row>
    <row r="4" spans="1:75" s="568" customFormat="1" ht="21.75" customHeight="1" x14ac:dyDescent="0.25">
      <c r="A4" s="575" t="s">
        <v>10</v>
      </c>
      <c r="B4" s="574">
        <f>'[1]Style Summary'!B3:C3</f>
        <v>45912</v>
      </c>
      <c r="C4" s="555"/>
      <c r="D4" s="556" t="s">
        <v>103</v>
      </c>
      <c r="E4" s="555" t="str">
        <f>'[1]Style Summary'!F3</f>
        <v>ACCORDION COMPACT</v>
      </c>
      <c r="F4" s="555"/>
      <c r="G4" s="555"/>
      <c r="H4" s="555"/>
      <c r="I4" s="556" t="s">
        <v>56</v>
      </c>
      <c r="J4" s="555" t="s">
        <v>279</v>
      </c>
      <c r="K4" s="534"/>
      <c r="L4" s="573"/>
      <c r="M4" s="572"/>
      <c r="N4" s="539"/>
      <c r="O4" s="539"/>
      <c r="P4" s="571"/>
      <c r="Q4" s="570"/>
      <c r="R4" s="570"/>
      <c r="S4" s="569"/>
      <c r="T4" s="569"/>
      <c r="U4" s="569"/>
      <c r="V4" s="569"/>
      <c r="W4" s="569"/>
      <c r="X4" s="569"/>
      <c r="Y4" s="569"/>
      <c r="Z4" s="569"/>
      <c r="AA4" s="569"/>
      <c r="AB4" s="56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539"/>
      <c r="AQ4" s="539"/>
      <c r="AR4" s="539"/>
      <c r="AS4" s="539"/>
      <c r="AT4" s="539"/>
      <c r="AU4" s="539"/>
      <c r="AV4" s="539"/>
      <c r="AW4" s="539"/>
      <c r="AX4" s="539"/>
      <c r="AY4" s="539"/>
      <c r="AZ4" s="539"/>
      <c r="BA4" s="539"/>
      <c r="BB4" s="539"/>
      <c r="BC4" s="539"/>
      <c r="BD4" s="539"/>
      <c r="BE4" s="539"/>
      <c r="BF4" s="539"/>
      <c r="BG4" s="539"/>
      <c r="BH4" s="539"/>
      <c r="BI4" s="539"/>
      <c r="BJ4" s="539"/>
      <c r="BK4" s="539"/>
      <c r="BL4" s="539"/>
      <c r="BM4" s="539"/>
      <c r="BN4" s="539"/>
      <c r="BO4" s="539"/>
      <c r="BP4" s="539"/>
      <c r="BQ4" s="539"/>
      <c r="BR4" s="539"/>
      <c r="BS4" s="539"/>
      <c r="BT4" s="539"/>
      <c r="BU4" s="539"/>
      <c r="BV4" s="539"/>
      <c r="BW4" s="539"/>
    </row>
    <row r="5" spans="1:75" s="538" customFormat="1" ht="21" customHeight="1" x14ac:dyDescent="0.25">
      <c r="A5" s="567" t="s">
        <v>3</v>
      </c>
      <c r="B5" s="566" t="str">
        <f>'[1]Style Summary'!B4</f>
        <v>SIMKHAI</v>
      </c>
      <c r="C5" s="564"/>
      <c r="D5" s="565" t="s">
        <v>55</v>
      </c>
      <c r="E5" s="564" t="str">
        <f>'[1]Style Summary'!F4</f>
        <v>S/L MINI DRESS</v>
      </c>
      <c r="F5" s="563"/>
      <c r="G5" s="563"/>
      <c r="H5" s="563"/>
      <c r="I5" s="565" t="s">
        <v>67</v>
      </c>
      <c r="J5" s="564" t="str">
        <f>'[1]Style Summary'!K4</f>
        <v>1/37NM</v>
      </c>
      <c r="K5" s="563"/>
      <c r="L5" s="563"/>
      <c r="M5" s="562"/>
      <c r="N5" s="539"/>
      <c r="O5" s="539"/>
      <c r="P5" s="561"/>
      <c r="Q5" s="560"/>
      <c r="R5" s="560"/>
      <c r="S5" s="560"/>
      <c r="T5" s="560"/>
      <c r="U5" s="560"/>
      <c r="V5" s="560"/>
      <c r="W5" s="560"/>
      <c r="X5" s="539"/>
      <c r="Y5" s="543"/>
      <c r="Z5" s="291"/>
      <c r="AA5" s="560"/>
      <c r="AB5" s="560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  <c r="AS5" s="539"/>
      <c r="AT5" s="539"/>
      <c r="AU5" s="539"/>
      <c r="AV5" s="539"/>
      <c r="AW5" s="539"/>
      <c r="AX5" s="539"/>
      <c r="AY5" s="539"/>
      <c r="AZ5" s="539"/>
      <c r="BA5" s="539"/>
      <c r="BB5" s="539"/>
      <c r="BC5" s="539"/>
      <c r="BD5" s="539"/>
      <c r="BE5" s="539"/>
      <c r="BF5" s="539"/>
      <c r="BG5" s="539"/>
      <c r="BH5" s="539"/>
      <c r="BI5" s="539"/>
      <c r="BJ5" s="539"/>
      <c r="BK5" s="539"/>
      <c r="BL5" s="539"/>
      <c r="BM5" s="539"/>
      <c r="BN5" s="539"/>
      <c r="BO5" s="539"/>
      <c r="BP5" s="539"/>
      <c r="BQ5" s="539"/>
      <c r="BR5" s="539"/>
      <c r="BS5" s="539"/>
      <c r="BT5" s="539"/>
      <c r="BU5" s="539"/>
      <c r="BV5" s="539"/>
      <c r="BW5" s="539"/>
    </row>
    <row r="6" spans="1:75" s="538" customFormat="1" ht="16" x14ac:dyDescent="0.2">
      <c r="A6" s="559" t="s">
        <v>13</v>
      </c>
      <c r="B6" s="555" t="str">
        <f>'[1]Style Summary'!B5</f>
        <v>426-1100-K</v>
      </c>
      <c r="C6" s="555"/>
      <c r="D6" s="556" t="s">
        <v>69</v>
      </c>
      <c r="E6" s="555" t="str">
        <f>'[1]Style Summary'!F5</f>
        <v>XS-XL</v>
      </c>
      <c r="F6" s="555"/>
      <c r="G6" s="555"/>
      <c r="H6" s="555"/>
      <c r="I6" s="556" t="s">
        <v>60</v>
      </c>
      <c r="J6" s="555" t="str">
        <f>'[1]Style Summary'!K5</f>
        <v>14GG</v>
      </c>
      <c r="K6" s="555"/>
      <c r="L6" s="555"/>
      <c r="M6" s="554"/>
      <c r="N6" s="539"/>
      <c r="O6" s="539"/>
      <c r="P6" s="544"/>
      <c r="Q6" s="291"/>
      <c r="R6" s="291"/>
      <c r="S6" s="291"/>
      <c r="T6" s="543"/>
      <c r="U6" s="291"/>
      <c r="V6" s="539"/>
      <c r="W6" s="539"/>
      <c r="X6" s="539"/>
      <c r="Y6" s="543"/>
      <c r="Z6" s="291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539"/>
      <c r="AP6" s="539"/>
      <c r="AQ6" s="539"/>
      <c r="AR6" s="539"/>
      <c r="AS6" s="539"/>
      <c r="AT6" s="539"/>
      <c r="AU6" s="539"/>
      <c r="AV6" s="539"/>
      <c r="AW6" s="539"/>
      <c r="AX6" s="539"/>
      <c r="AY6" s="539"/>
      <c r="AZ6" s="539"/>
      <c r="BA6" s="539"/>
      <c r="BB6" s="539"/>
      <c r="BC6" s="539"/>
      <c r="BD6" s="539"/>
      <c r="BE6" s="539"/>
      <c r="BF6" s="539"/>
      <c r="BG6" s="539"/>
      <c r="BH6" s="539"/>
      <c r="BI6" s="539"/>
      <c r="BJ6" s="539"/>
      <c r="BK6" s="539"/>
      <c r="BL6" s="539"/>
      <c r="BM6" s="539"/>
      <c r="BN6" s="539"/>
      <c r="BO6" s="539"/>
      <c r="BP6" s="539"/>
      <c r="BQ6" s="539"/>
      <c r="BR6" s="539"/>
      <c r="BS6" s="539"/>
      <c r="BT6" s="539"/>
      <c r="BU6" s="539"/>
      <c r="BV6" s="539"/>
      <c r="BW6" s="539"/>
    </row>
    <row r="7" spans="1:75" s="538" customFormat="1" ht="16" x14ac:dyDescent="0.2">
      <c r="A7" s="558" t="s">
        <v>5</v>
      </c>
      <c r="B7" s="557" t="str">
        <f>'[1]Style Summary'!B6</f>
        <v>D2</v>
      </c>
      <c r="C7" s="555"/>
      <c r="D7" s="556" t="s">
        <v>102</v>
      </c>
      <c r="E7" s="555" t="str">
        <f>'[1]Style Summary'!F6</f>
        <v>RACHEL / SIERRA</v>
      </c>
      <c r="F7" s="555"/>
      <c r="G7" s="555"/>
      <c r="H7" s="555"/>
      <c r="I7" s="556" t="s">
        <v>68</v>
      </c>
      <c r="J7" s="555" t="str">
        <f>'[1]Style Summary'!K6</f>
        <v>2E</v>
      </c>
      <c r="K7" s="555"/>
      <c r="L7" s="555"/>
      <c r="M7" s="554"/>
      <c r="N7" s="539"/>
      <c r="O7" s="539"/>
      <c r="P7" s="544"/>
      <c r="Q7" s="291"/>
      <c r="R7" s="291"/>
      <c r="S7" s="291"/>
      <c r="T7" s="543"/>
      <c r="U7" s="549"/>
      <c r="V7" s="291"/>
      <c r="W7" s="291"/>
      <c r="X7" s="291"/>
      <c r="Y7" s="543"/>
      <c r="Z7" s="291"/>
      <c r="AA7" s="291"/>
      <c r="AB7" s="291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  <c r="AN7" s="539"/>
      <c r="AO7" s="539"/>
      <c r="AP7" s="539"/>
      <c r="AQ7" s="539"/>
      <c r="AR7" s="539"/>
      <c r="AS7" s="539"/>
      <c r="AT7" s="539"/>
      <c r="AU7" s="539"/>
      <c r="AV7" s="539"/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/>
      <c r="BH7" s="539"/>
      <c r="BI7" s="539"/>
      <c r="BJ7" s="539"/>
      <c r="BK7" s="539"/>
      <c r="BL7" s="539"/>
      <c r="BM7" s="539"/>
      <c r="BN7" s="539"/>
      <c r="BO7" s="539"/>
      <c r="BP7" s="539"/>
      <c r="BQ7" s="539"/>
      <c r="BR7" s="539"/>
      <c r="BS7" s="539"/>
      <c r="BT7" s="539"/>
      <c r="BU7" s="539"/>
      <c r="BV7" s="539"/>
      <c r="BW7" s="539"/>
    </row>
    <row r="8" spans="1:75" s="538" customFormat="1" ht="17" thickBot="1" x14ac:dyDescent="0.25">
      <c r="A8" s="553" t="s">
        <v>4</v>
      </c>
      <c r="B8" s="551" t="str">
        <f>'[1]Style Summary'!B7</f>
        <v>PF26</v>
      </c>
      <c r="C8" s="551"/>
      <c r="D8" s="552" t="s">
        <v>6</v>
      </c>
      <c r="E8" s="551" t="str">
        <f>'[1]Style Summary'!F7</f>
        <v>NV</v>
      </c>
      <c r="F8" s="551"/>
      <c r="G8" s="551"/>
      <c r="H8" s="551"/>
      <c r="I8" s="552" t="s">
        <v>61</v>
      </c>
      <c r="J8" s="551" t="str">
        <f>'[1]Style Summary'!K7</f>
        <v>83% RECYCLED VISCOSE, 17% POLYESTER</v>
      </c>
      <c r="K8" s="551"/>
      <c r="L8" s="551"/>
      <c r="M8" s="550"/>
      <c r="N8" s="539"/>
      <c r="O8" s="539"/>
      <c r="P8" s="543"/>
      <c r="Q8" s="549"/>
      <c r="R8" s="291"/>
      <c r="S8" s="291"/>
      <c r="T8" s="543"/>
      <c r="U8" s="548"/>
      <c r="V8" s="291"/>
      <c r="W8" s="291"/>
      <c r="X8" s="291"/>
      <c r="Y8" s="543"/>
      <c r="Z8" s="291"/>
      <c r="AA8" s="291"/>
      <c r="AB8" s="291"/>
      <c r="AC8" s="539"/>
      <c r="AD8" s="539"/>
      <c r="AE8" s="539"/>
      <c r="AF8" s="539"/>
      <c r="AG8" s="539"/>
      <c r="AH8" s="539"/>
      <c r="AI8" s="539"/>
      <c r="AJ8" s="539"/>
      <c r="AK8" s="539"/>
      <c r="AL8" s="539"/>
      <c r="AM8" s="539"/>
      <c r="AN8" s="539"/>
      <c r="AO8" s="539"/>
      <c r="AP8" s="539"/>
      <c r="AQ8" s="539"/>
      <c r="AR8" s="539"/>
      <c r="AS8" s="539"/>
      <c r="AT8" s="539"/>
      <c r="AU8" s="539"/>
      <c r="AV8" s="539"/>
      <c r="AW8" s="539"/>
      <c r="AX8" s="539"/>
      <c r="AY8" s="539"/>
      <c r="AZ8" s="539"/>
      <c r="BA8" s="539"/>
      <c r="BB8" s="539"/>
      <c r="BC8" s="539"/>
      <c r="BD8" s="539"/>
      <c r="BE8" s="539"/>
      <c r="BF8" s="539"/>
      <c r="BG8" s="539"/>
      <c r="BH8" s="539"/>
      <c r="BI8" s="539"/>
      <c r="BJ8" s="539"/>
      <c r="BK8" s="539"/>
      <c r="BL8" s="539"/>
      <c r="BM8" s="539"/>
      <c r="BN8" s="539"/>
      <c r="BO8" s="539"/>
      <c r="BP8" s="539"/>
      <c r="BQ8" s="539"/>
      <c r="BR8" s="539"/>
      <c r="BS8" s="539"/>
      <c r="BT8" s="539"/>
      <c r="BU8" s="539"/>
      <c r="BV8" s="539"/>
      <c r="BW8" s="539"/>
    </row>
    <row r="9" spans="1:75" s="538" customFormat="1" ht="17" thickBot="1" x14ac:dyDescent="0.25">
      <c r="A9" s="547" t="s">
        <v>278</v>
      </c>
      <c r="B9" s="546"/>
      <c r="C9" s="546"/>
      <c r="D9" s="546"/>
      <c r="E9" s="546"/>
      <c r="F9" s="546"/>
      <c r="G9" s="546"/>
      <c r="H9" s="546"/>
      <c r="I9" s="546"/>
      <c r="J9" s="546"/>
      <c r="K9" s="546"/>
      <c r="L9" s="546"/>
      <c r="M9" s="545"/>
      <c r="N9" s="539"/>
      <c r="O9" s="539"/>
      <c r="P9" s="544"/>
      <c r="Q9" s="291"/>
      <c r="R9" s="291"/>
      <c r="S9" s="291"/>
      <c r="T9" s="543"/>
      <c r="U9" s="291"/>
      <c r="V9" s="291"/>
      <c r="W9" s="291"/>
      <c r="X9" s="291"/>
      <c r="Y9" s="543"/>
      <c r="Z9" s="291"/>
      <c r="AA9" s="291"/>
      <c r="AB9" s="291"/>
      <c r="AC9" s="539"/>
      <c r="AD9" s="539"/>
      <c r="AE9" s="539"/>
      <c r="AF9" s="539"/>
      <c r="AG9" s="539"/>
      <c r="AH9" s="539"/>
      <c r="AI9" s="539"/>
      <c r="AJ9" s="539"/>
      <c r="AK9" s="539"/>
      <c r="AL9" s="539"/>
      <c r="AM9" s="539"/>
      <c r="AN9" s="539"/>
      <c r="AO9" s="539"/>
      <c r="AP9" s="539"/>
      <c r="AQ9" s="539"/>
      <c r="AR9" s="539"/>
      <c r="AS9" s="539"/>
      <c r="AT9" s="539"/>
      <c r="AU9" s="539"/>
      <c r="AV9" s="539"/>
      <c r="AW9" s="539"/>
      <c r="AX9" s="539"/>
      <c r="AY9" s="539"/>
      <c r="AZ9" s="539"/>
      <c r="BA9" s="539"/>
      <c r="BB9" s="539"/>
      <c r="BC9" s="539"/>
      <c r="BD9" s="539"/>
      <c r="BE9" s="539"/>
      <c r="BF9" s="539"/>
      <c r="BG9" s="539"/>
      <c r="BH9" s="539"/>
      <c r="BI9" s="539"/>
      <c r="BJ9" s="539"/>
      <c r="BK9" s="539"/>
      <c r="BL9" s="539"/>
      <c r="BM9" s="539"/>
      <c r="BN9" s="539"/>
      <c r="BO9" s="539"/>
      <c r="BP9" s="539"/>
      <c r="BQ9" s="539"/>
      <c r="BR9" s="539"/>
      <c r="BS9" s="539"/>
      <c r="BT9" s="539"/>
      <c r="BU9" s="539"/>
      <c r="BV9" s="539"/>
      <c r="BW9" s="539"/>
    </row>
    <row r="10" spans="1:75" s="538" customFormat="1" ht="16" x14ac:dyDescent="0.2">
      <c r="A10" s="542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0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539"/>
      <c r="AO10" s="539"/>
      <c r="AP10" s="539"/>
      <c r="AQ10" s="539"/>
      <c r="AR10" s="539"/>
      <c r="AS10" s="539"/>
      <c r="AT10" s="539"/>
      <c r="AU10" s="539"/>
      <c r="AV10" s="539"/>
      <c r="AW10" s="539"/>
      <c r="AX10" s="539"/>
      <c r="AY10" s="539"/>
      <c r="AZ10" s="539"/>
      <c r="BA10" s="539"/>
      <c r="BB10" s="539"/>
      <c r="BC10" s="539"/>
      <c r="BD10" s="539"/>
      <c r="BE10" s="539"/>
      <c r="BF10" s="539"/>
      <c r="BG10" s="539"/>
      <c r="BH10" s="539"/>
      <c r="BI10" s="539"/>
      <c r="BJ10" s="539"/>
      <c r="BK10" s="539"/>
      <c r="BL10" s="539"/>
      <c r="BM10" s="539"/>
      <c r="BN10" s="539"/>
      <c r="BO10" s="539"/>
      <c r="BP10" s="539"/>
      <c r="BQ10" s="539"/>
      <c r="BR10" s="539"/>
      <c r="BS10" s="539"/>
      <c r="BT10" s="539"/>
      <c r="BU10" s="539"/>
      <c r="BV10" s="539"/>
      <c r="BW10" s="539"/>
    </row>
    <row r="11" spans="1:75" ht="16" x14ac:dyDescent="0.2">
      <c r="A11" s="536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3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  <c r="AC11" s="537"/>
      <c r="AD11" s="537"/>
      <c r="AE11" s="537"/>
      <c r="AF11" s="537"/>
      <c r="AG11" s="537"/>
      <c r="AH11" s="537"/>
      <c r="AI11" s="537"/>
      <c r="AJ11" s="537"/>
      <c r="AK11" s="537"/>
      <c r="AL11" s="537"/>
      <c r="AM11" s="537"/>
      <c r="AN11" s="537"/>
      <c r="AO11" s="537"/>
      <c r="AP11" s="537"/>
      <c r="AQ11" s="537"/>
      <c r="AR11" s="537"/>
      <c r="AS11" s="537"/>
      <c r="AT11" s="537"/>
      <c r="AU11" s="537"/>
      <c r="AV11" s="537"/>
      <c r="AW11" s="537"/>
      <c r="AX11" s="537"/>
      <c r="AY11" s="537"/>
      <c r="AZ11" s="537"/>
      <c r="BA11" s="537"/>
      <c r="BB11" s="537"/>
      <c r="BC11" s="537"/>
      <c r="BD11" s="537"/>
      <c r="BE11" s="537"/>
      <c r="BF11" s="537"/>
      <c r="BG11" s="537"/>
      <c r="BH11" s="537"/>
      <c r="BI11" s="537"/>
      <c r="BJ11" s="537"/>
      <c r="BK11" s="537"/>
      <c r="BL11" s="537"/>
      <c r="BM11" s="537"/>
      <c r="BN11" s="537"/>
      <c r="BO11" s="537"/>
      <c r="BP11" s="537"/>
      <c r="BQ11" s="537"/>
      <c r="BR11" s="537"/>
      <c r="BS11" s="537"/>
      <c r="BT11" s="537"/>
      <c r="BU11" s="537"/>
      <c r="BV11" s="537"/>
      <c r="BW11" s="537"/>
    </row>
    <row r="12" spans="1:75" x14ac:dyDescent="0.15">
      <c r="A12" s="535"/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3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7"/>
      <c r="Y12" s="537"/>
      <c r="Z12" s="537"/>
      <c r="AA12" s="537"/>
      <c r="AB12" s="537"/>
      <c r="AC12" s="537"/>
      <c r="AD12" s="537"/>
      <c r="AE12" s="537"/>
      <c r="AF12" s="537"/>
      <c r="AG12" s="537"/>
      <c r="AH12" s="537"/>
      <c r="AI12" s="537"/>
      <c r="AJ12" s="537"/>
      <c r="AK12" s="537"/>
      <c r="AL12" s="537"/>
      <c r="AM12" s="537"/>
      <c r="AN12" s="537"/>
      <c r="AO12" s="537"/>
      <c r="AP12" s="537"/>
      <c r="AQ12" s="537"/>
      <c r="AR12" s="537"/>
      <c r="AS12" s="537"/>
      <c r="AT12" s="537"/>
      <c r="AU12" s="537"/>
      <c r="AV12" s="537"/>
      <c r="AW12" s="537"/>
      <c r="AX12" s="537"/>
      <c r="AY12" s="537"/>
      <c r="AZ12" s="537"/>
      <c r="BA12" s="537"/>
      <c r="BB12" s="537"/>
      <c r="BC12" s="537"/>
      <c r="BD12" s="537"/>
      <c r="BE12" s="537"/>
      <c r="BF12" s="537"/>
      <c r="BG12" s="537"/>
      <c r="BH12" s="537"/>
      <c r="BI12" s="537"/>
      <c r="BJ12" s="537"/>
      <c r="BK12" s="537"/>
      <c r="BL12" s="537"/>
      <c r="BM12" s="537"/>
      <c r="BN12" s="537"/>
      <c r="BO12" s="537"/>
      <c r="BP12" s="537"/>
      <c r="BQ12" s="537"/>
      <c r="BR12" s="537"/>
      <c r="BS12" s="537"/>
      <c r="BT12" s="537"/>
      <c r="BU12" s="537"/>
      <c r="BV12" s="537"/>
      <c r="BW12" s="537"/>
    </row>
    <row r="13" spans="1:75" x14ac:dyDescent="0.15">
      <c r="A13" s="535"/>
      <c r="B13" s="534"/>
      <c r="C13" s="534"/>
      <c r="D13" s="534"/>
      <c r="E13" s="534"/>
      <c r="F13" s="534"/>
      <c r="G13" s="534"/>
      <c r="H13" s="534"/>
      <c r="I13" s="534"/>
      <c r="J13" s="534"/>
      <c r="K13" s="534"/>
      <c r="L13" s="534"/>
      <c r="M13" s="533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7"/>
      <c r="AF13" s="537"/>
      <c r="AG13" s="537"/>
      <c r="AH13" s="537"/>
      <c r="AI13" s="537"/>
      <c r="AJ13" s="537"/>
      <c r="AK13" s="537"/>
      <c r="AL13" s="537"/>
      <c r="AM13" s="537"/>
      <c r="AN13" s="537"/>
      <c r="AO13" s="537"/>
      <c r="AP13" s="537"/>
      <c r="AQ13" s="537"/>
      <c r="AR13" s="537"/>
      <c r="AS13" s="537"/>
      <c r="AT13" s="537"/>
      <c r="AU13" s="537"/>
      <c r="AV13" s="537"/>
      <c r="AW13" s="537"/>
      <c r="AX13" s="537"/>
      <c r="AY13" s="537"/>
      <c r="AZ13" s="537"/>
      <c r="BA13" s="537"/>
      <c r="BB13" s="537"/>
      <c r="BC13" s="537"/>
      <c r="BD13" s="537"/>
      <c r="BE13" s="537"/>
      <c r="BF13" s="537"/>
      <c r="BG13" s="537"/>
      <c r="BH13" s="537"/>
      <c r="BI13" s="537"/>
      <c r="BJ13" s="537"/>
      <c r="BK13" s="537"/>
      <c r="BL13" s="537"/>
      <c r="BM13" s="537"/>
      <c r="BN13" s="537"/>
      <c r="BO13" s="537"/>
      <c r="BP13" s="537"/>
      <c r="BQ13" s="537"/>
      <c r="BR13" s="537"/>
      <c r="BS13" s="537"/>
      <c r="BT13" s="537"/>
      <c r="BU13" s="537"/>
      <c r="BV13" s="537"/>
      <c r="BW13" s="537"/>
    </row>
    <row r="14" spans="1:75" x14ac:dyDescent="0.15">
      <c r="A14" s="535"/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3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  <c r="AC14" s="537"/>
      <c r="AD14" s="537"/>
      <c r="AE14" s="537"/>
      <c r="AF14" s="537"/>
      <c r="AG14" s="537"/>
      <c r="AH14" s="537"/>
      <c r="AI14" s="537"/>
      <c r="AJ14" s="537"/>
      <c r="AK14" s="537"/>
      <c r="AL14" s="537"/>
      <c r="AM14" s="537"/>
      <c r="AN14" s="537"/>
      <c r="AO14" s="537"/>
      <c r="AP14" s="537"/>
      <c r="AQ14" s="537"/>
      <c r="AR14" s="537"/>
      <c r="AS14" s="537"/>
      <c r="AT14" s="537"/>
      <c r="AU14" s="537"/>
      <c r="AV14" s="537"/>
      <c r="AW14" s="537"/>
      <c r="AX14" s="537"/>
      <c r="AY14" s="537"/>
      <c r="AZ14" s="537"/>
      <c r="BA14" s="537"/>
      <c r="BB14" s="537"/>
      <c r="BC14" s="537"/>
      <c r="BD14" s="537"/>
      <c r="BE14" s="537"/>
      <c r="BF14" s="537"/>
      <c r="BG14" s="537"/>
      <c r="BH14" s="537"/>
      <c r="BI14" s="537"/>
      <c r="BJ14" s="537"/>
      <c r="BK14" s="537"/>
      <c r="BL14" s="537"/>
      <c r="BM14" s="537"/>
      <c r="BN14" s="537"/>
      <c r="BO14" s="537"/>
      <c r="BP14" s="537"/>
      <c r="BQ14" s="537"/>
      <c r="BR14" s="537"/>
      <c r="BS14" s="537"/>
      <c r="BT14" s="537"/>
      <c r="BU14" s="537"/>
      <c r="BV14" s="537"/>
      <c r="BW14" s="537"/>
    </row>
    <row r="15" spans="1:75" x14ac:dyDescent="0.15">
      <c r="A15" s="535"/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3"/>
      <c r="N15" s="537"/>
      <c r="O15" s="537"/>
      <c r="P15" s="537"/>
      <c r="Q15" s="537"/>
      <c r="R15" s="537"/>
      <c r="S15" s="537"/>
      <c r="T15" s="537"/>
      <c r="U15" s="537"/>
      <c r="V15" s="537"/>
      <c r="W15" s="537"/>
      <c r="X15" s="537"/>
      <c r="Y15" s="537"/>
      <c r="Z15" s="537"/>
      <c r="AA15" s="537"/>
      <c r="AB15" s="537"/>
      <c r="AC15" s="537"/>
      <c r="AD15" s="537"/>
      <c r="AE15" s="537"/>
      <c r="AF15" s="537"/>
      <c r="AG15" s="537"/>
      <c r="AH15" s="537"/>
      <c r="AI15" s="537"/>
      <c r="AJ15" s="537"/>
      <c r="AK15" s="537"/>
      <c r="AL15" s="537"/>
      <c r="AM15" s="537"/>
      <c r="AN15" s="537"/>
      <c r="AO15" s="537"/>
      <c r="AP15" s="537"/>
      <c r="AQ15" s="537"/>
      <c r="AR15" s="537"/>
      <c r="AS15" s="537"/>
      <c r="AT15" s="537"/>
      <c r="AU15" s="537"/>
      <c r="AV15" s="537"/>
      <c r="AW15" s="537"/>
      <c r="AX15" s="537"/>
      <c r="AY15" s="537"/>
      <c r="AZ15" s="537"/>
      <c r="BA15" s="537"/>
      <c r="BB15" s="537"/>
      <c r="BC15" s="537"/>
      <c r="BD15" s="537"/>
      <c r="BE15" s="537"/>
      <c r="BF15" s="537"/>
      <c r="BG15" s="537"/>
      <c r="BH15" s="537"/>
      <c r="BI15" s="537"/>
      <c r="BJ15" s="537"/>
      <c r="BK15" s="537"/>
      <c r="BL15" s="537"/>
      <c r="BM15" s="537"/>
      <c r="BN15" s="537"/>
      <c r="BO15" s="537"/>
      <c r="BP15" s="537"/>
      <c r="BQ15" s="537"/>
      <c r="BR15" s="537"/>
      <c r="BS15" s="537"/>
      <c r="BT15" s="537"/>
      <c r="BU15" s="537"/>
      <c r="BV15" s="537"/>
      <c r="BW15" s="537"/>
    </row>
    <row r="16" spans="1:75" x14ac:dyDescent="0.15">
      <c r="A16" s="535"/>
      <c r="B16" s="534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3"/>
      <c r="N16" s="537"/>
      <c r="O16" s="537"/>
      <c r="P16" s="537"/>
      <c r="Q16" s="537"/>
      <c r="R16" s="537"/>
      <c r="S16" s="537"/>
      <c r="T16" s="537"/>
      <c r="U16" s="537"/>
      <c r="V16" s="537"/>
      <c r="W16" s="537"/>
      <c r="X16" s="537"/>
      <c r="Y16" s="537"/>
      <c r="Z16" s="537"/>
      <c r="AA16" s="537"/>
      <c r="AB16" s="537"/>
      <c r="AC16" s="537"/>
      <c r="AD16" s="537"/>
      <c r="AE16" s="537"/>
      <c r="AF16" s="537"/>
      <c r="AG16" s="537"/>
      <c r="AH16" s="537"/>
      <c r="AI16" s="537"/>
      <c r="AJ16" s="537"/>
      <c r="AK16" s="537"/>
      <c r="AL16" s="537"/>
      <c r="AM16" s="537"/>
      <c r="AN16" s="537"/>
      <c r="AO16" s="537"/>
      <c r="AP16" s="537"/>
      <c r="AQ16" s="537"/>
      <c r="AR16" s="537"/>
      <c r="AS16" s="537"/>
      <c r="AT16" s="537"/>
      <c r="AU16" s="537"/>
      <c r="AV16" s="537"/>
      <c r="AW16" s="537"/>
      <c r="AX16" s="537"/>
      <c r="AY16" s="537"/>
      <c r="AZ16" s="537"/>
      <c r="BA16" s="537"/>
      <c r="BB16" s="537"/>
      <c r="BC16" s="537"/>
      <c r="BD16" s="537"/>
      <c r="BE16" s="537"/>
      <c r="BF16" s="537"/>
      <c r="BG16" s="537"/>
      <c r="BH16" s="537"/>
      <c r="BI16" s="537"/>
      <c r="BJ16" s="537"/>
      <c r="BK16" s="537"/>
      <c r="BL16" s="537"/>
      <c r="BM16" s="537"/>
      <c r="BN16" s="537"/>
      <c r="BO16" s="537"/>
      <c r="BP16" s="537"/>
      <c r="BQ16" s="537"/>
      <c r="BR16" s="537"/>
      <c r="BS16" s="537"/>
      <c r="BT16" s="537"/>
      <c r="BU16" s="537"/>
      <c r="BV16" s="537"/>
      <c r="BW16" s="537"/>
    </row>
    <row r="17" spans="1:75" x14ac:dyDescent="0.15">
      <c r="A17" s="535"/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3"/>
      <c r="N17" s="537"/>
      <c r="O17" s="537"/>
      <c r="P17" s="537"/>
      <c r="Q17" s="537"/>
      <c r="R17" s="537"/>
      <c r="S17" s="537"/>
      <c r="T17" s="537"/>
      <c r="U17" s="537"/>
      <c r="V17" s="537"/>
      <c r="W17" s="537"/>
      <c r="X17" s="537"/>
      <c r="Y17" s="537"/>
      <c r="Z17" s="537"/>
      <c r="AA17" s="537"/>
      <c r="AB17" s="537"/>
      <c r="AC17" s="537"/>
      <c r="AD17" s="537"/>
      <c r="AE17" s="537"/>
      <c r="AF17" s="537"/>
      <c r="AG17" s="537"/>
      <c r="AH17" s="537"/>
      <c r="AI17" s="537"/>
      <c r="AJ17" s="537"/>
      <c r="AK17" s="537"/>
      <c r="AL17" s="537"/>
      <c r="AM17" s="537"/>
      <c r="AN17" s="537"/>
      <c r="AO17" s="537"/>
      <c r="AP17" s="537"/>
      <c r="AQ17" s="537"/>
      <c r="AR17" s="537"/>
      <c r="AS17" s="537"/>
      <c r="AT17" s="537"/>
      <c r="AU17" s="537"/>
      <c r="AV17" s="537"/>
      <c r="AW17" s="537"/>
      <c r="AX17" s="537"/>
      <c r="AY17" s="537"/>
      <c r="AZ17" s="537"/>
      <c r="BA17" s="537"/>
      <c r="BB17" s="537"/>
      <c r="BC17" s="537"/>
      <c r="BD17" s="537"/>
      <c r="BE17" s="537"/>
      <c r="BF17" s="537"/>
      <c r="BG17" s="537"/>
      <c r="BH17" s="537"/>
      <c r="BI17" s="537"/>
      <c r="BJ17" s="537"/>
      <c r="BK17" s="537"/>
      <c r="BL17" s="537"/>
      <c r="BM17" s="537"/>
      <c r="BN17" s="537"/>
      <c r="BO17" s="537"/>
      <c r="BP17" s="537"/>
      <c r="BQ17" s="537"/>
      <c r="BR17" s="537"/>
      <c r="BS17" s="537"/>
      <c r="BT17" s="537"/>
      <c r="BU17" s="537"/>
      <c r="BV17" s="537"/>
      <c r="BW17" s="537"/>
    </row>
    <row r="18" spans="1:75" x14ac:dyDescent="0.15">
      <c r="A18" s="535"/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3"/>
      <c r="N18" s="537"/>
      <c r="O18" s="537"/>
      <c r="P18" s="537"/>
      <c r="Q18" s="537"/>
      <c r="R18" s="537"/>
      <c r="S18" s="537"/>
      <c r="T18" s="537"/>
      <c r="U18" s="537"/>
      <c r="V18" s="537"/>
      <c r="W18" s="537"/>
      <c r="X18" s="537"/>
      <c r="Y18" s="537"/>
      <c r="Z18" s="537"/>
      <c r="AA18" s="537"/>
      <c r="AB18" s="537"/>
      <c r="AC18" s="537"/>
      <c r="AD18" s="537"/>
      <c r="AE18" s="537"/>
      <c r="AF18" s="537"/>
      <c r="AG18" s="537"/>
      <c r="AH18" s="537"/>
      <c r="AI18" s="537"/>
      <c r="AJ18" s="537"/>
      <c r="AK18" s="537"/>
      <c r="AL18" s="537"/>
      <c r="AM18" s="537"/>
      <c r="AN18" s="537"/>
      <c r="AO18" s="537"/>
      <c r="AP18" s="537"/>
      <c r="AQ18" s="537"/>
      <c r="AR18" s="537"/>
      <c r="AS18" s="537"/>
      <c r="AT18" s="537"/>
      <c r="AU18" s="537"/>
      <c r="AV18" s="537"/>
      <c r="AW18" s="537"/>
      <c r="AX18" s="537"/>
      <c r="AY18" s="537"/>
      <c r="AZ18" s="537"/>
      <c r="BA18" s="537"/>
      <c r="BB18" s="537"/>
      <c r="BC18" s="537"/>
      <c r="BD18" s="537"/>
      <c r="BE18" s="537"/>
      <c r="BF18" s="537"/>
      <c r="BG18" s="537"/>
      <c r="BH18" s="537"/>
      <c r="BI18" s="537"/>
      <c r="BJ18" s="537"/>
      <c r="BK18" s="537"/>
      <c r="BL18" s="537"/>
      <c r="BM18" s="537"/>
      <c r="BN18" s="537"/>
      <c r="BO18" s="537"/>
      <c r="BP18" s="537"/>
      <c r="BQ18" s="537"/>
      <c r="BR18" s="537"/>
      <c r="BS18" s="537"/>
      <c r="BT18" s="537"/>
      <c r="BU18" s="537"/>
      <c r="BV18" s="537"/>
      <c r="BW18" s="537"/>
    </row>
    <row r="19" spans="1:75" x14ac:dyDescent="0.15">
      <c r="A19" s="535"/>
      <c r="B19" s="534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3"/>
      <c r="N19" s="537"/>
      <c r="O19" s="537"/>
      <c r="P19" s="537"/>
      <c r="Q19" s="537"/>
      <c r="R19" s="537"/>
      <c r="S19" s="537"/>
      <c r="T19" s="537"/>
      <c r="U19" s="537"/>
      <c r="V19" s="537"/>
      <c r="W19" s="537"/>
      <c r="X19" s="537"/>
      <c r="Y19" s="537"/>
      <c r="Z19" s="537"/>
      <c r="AA19" s="537"/>
      <c r="AB19" s="537"/>
      <c r="AC19" s="537"/>
      <c r="AD19" s="537"/>
      <c r="AE19" s="537"/>
      <c r="AF19" s="537"/>
      <c r="AG19" s="537"/>
      <c r="AH19" s="537"/>
      <c r="AI19" s="537"/>
      <c r="AJ19" s="537"/>
      <c r="AK19" s="537"/>
      <c r="AL19" s="537"/>
      <c r="AM19" s="537"/>
      <c r="AN19" s="537"/>
      <c r="AO19" s="537"/>
      <c r="AP19" s="537"/>
      <c r="AQ19" s="537"/>
      <c r="AR19" s="537"/>
      <c r="AS19" s="537"/>
      <c r="AT19" s="537"/>
      <c r="AU19" s="537"/>
      <c r="AV19" s="537"/>
      <c r="AW19" s="537"/>
      <c r="AX19" s="537"/>
      <c r="AY19" s="537"/>
      <c r="AZ19" s="537"/>
      <c r="BA19" s="537"/>
      <c r="BB19" s="537"/>
      <c r="BC19" s="537"/>
      <c r="BD19" s="537"/>
      <c r="BE19" s="537"/>
      <c r="BF19" s="537"/>
      <c r="BG19" s="537"/>
      <c r="BH19" s="537"/>
      <c r="BI19" s="537"/>
      <c r="BJ19" s="537"/>
      <c r="BK19" s="537"/>
      <c r="BL19" s="537"/>
      <c r="BM19" s="537"/>
      <c r="BN19" s="537"/>
      <c r="BO19" s="537"/>
      <c r="BP19" s="537"/>
      <c r="BQ19" s="537"/>
      <c r="BR19" s="537"/>
      <c r="BS19" s="537"/>
      <c r="BT19" s="537"/>
      <c r="BU19" s="537"/>
      <c r="BV19" s="537"/>
      <c r="BW19" s="537"/>
    </row>
    <row r="20" spans="1:75" x14ac:dyDescent="0.15">
      <c r="A20" s="535"/>
      <c r="B20" s="534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3"/>
      <c r="N20" s="537"/>
      <c r="O20" s="537"/>
      <c r="P20" s="537"/>
      <c r="Q20" s="537"/>
      <c r="R20" s="537"/>
      <c r="S20" s="537"/>
      <c r="T20" s="537"/>
      <c r="U20" s="537"/>
      <c r="V20" s="537"/>
      <c r="W20" s="537"/>
      <c r="X20" s="537"/>
      <c r="Y20" s="537"/>
      <c r="Z20" s="537"/>
      <c r="AA20" s="537"/>
      <c r="AB20" s="537"/>
      <c r="AC20" s="537"/>
      <c r="AD20" s="537"/>
      <c r="AE20" s="537"/>
      <c r="AF20" s="537"/>
      <c r="AG20" s="537"/>
      <c r="AH20" s="537"/>
      <c r="AI20" s="537"/>
      <c r="AJ20" s="537"/>
      <c r="AK20" s="537"/>
      <c r="AL20" s="537"/>
      <c r="AM20" s="537"/>
      <c r="AN20" s="537"/>
      <c r="AO20" s="537"/>
      <c r="AP20" s="537"/>
      <c r="AQ20" s="537"/>
      <c r="AR20" s="537"/>
      <c r="AS20" s="537"/>
      <c r="AT20" s="537"/>
      <c r="AU20" s="537"/>
      <c r="AV20" s="537"/>
      <c r="AW20" s="537"/>
      <c r="AX20" s="537"/>
      <c r="AY20" s="537"/>
      <c r="AZ20" s="537"/>
      <c r="BA20" s="537"/>
      <c r="BB20" s="537"/>
      <c r="BC20" s="537"/>
      <c r="BD20" s="537"/>
      <c r="BE20" s="537"/>
      <c r="BF20" s="537"/>
      <c r="BG20" s="537"/>
      <c r="BH20" s="537"/>
      <c r="BI20" s="537"/>
      <c r="BJ20" s="537"/>
      <c r="BK20" s="537"/>
      <c r="BL20" s="537"/>
      <c r="BM20" s="537"/>
      <c r="BN20" s="537"/>
      <c r="BO20" s="537"/>
      <c r="BP20" s="537"/>
      <c r="BQ20" s="537"/>
      <c r="BR20" s="537"/>
      <c r="BS20" s="537"/>
      <c r="BT20" s="537"/>
      <c r="BU20" s="537"/>
      <c r="BV20" s="537"/>
      <c r="BW20" s="537"/>
    </row>
    <row r="21" spans="1:75" x14ac:dyDescent="0.15">
      <c r="A21" s="535"/>
      <c r="B21" s="534"/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33"/>
      <c r="N21" s="537"/>
      <c r="O21" s="537"/>
      <c r="P21" s="537"/>
      <c r="Q21" s="537"/>
      <c r="R21" s="537"/>
      <c r="S21" s="537"/>
      <c r="T21" s="537"/>
      <c r="U21" s="537"/>
      <c r="V21" s="537"/>
      <c r="W21" s="537"/>
      <c r="X21" s="537"/>
      <c r="Y21" s="537"/>
      <c r="Z21" s="537"/>
      <c r="AA21" s="537"/>
      <c r="AB21" s="537"/>
      <c r="AC21" s="537"/>
      <c r="AD21" s="537"/>
      <c r="AE21" s="537"/>
      <c r="AF21" s="537"/>
      <c r="AG21" s="537"/>
      <c r="AH21" s="537"/>
      <c r="AI21" s="537"/>
      <c r="AJ21" s="537"/>
      <c r="AK21" s="537"/>
      <c r="AL21" s="537"/>
      <c r="AM21" s="537"/>
      <c r="AN21" s="537"/>
      <c r="AO21" s="537"/>
      <c r="AP21" s="537"/>
      <c r="AQ21" s="537"/>
      <c r="AR21" s="537"/>
      <c r="AS21" s="537"/>
      <c r="AT21" s="537"/>
      <c r="AU21" s="537"/>
      <c r="AV21" s="537"/>
      <c r="AW21" s="537"/>
      <c r="AX21" s="537"/>
      <c r="AY21" s="537"/>
      <c r="AZ21" s="537"/>
      <c r="BA21" s="537"/>
      <c r="BB21" s="537"/>
      <c r="BC21" s="537"/>
      <c r="BD21" s="537"/>
      <c r="BE21" s="537"/>
      <c r="BF21" s="537"/>
      <c r="BG21" s="537"/>
      <c r="BH21" s="537"/>
      <c r="BI21" s="537"/>
      <c r="BJ21" s="537"/>
      <c r="BK21" s="537"/>
      <c r="BL21" s="537"/>
      <c r="BM21" s="537"/>
      <c r="BN21" s="537"/>
      <c r="BO21" s="537"/>
      <c r="BP21" s="537"/>
      <c r="BQ21" s="537"/>
      <c r="BR21" s="537"/>
      <c r="BS21" s="537"/>
      <c r="BT21" s="537"/>
      <c r="BU21" s="537"/>
      <c r="BV21" s="537"/>
      <c r="BW21" s="537"/>
    </row>
    <row r="22" spans="1:75" x14ac:dyDescent="0.15">
      <c r="A22" s="535"/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3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7"/>
      <c r="Y22" s="537"/>
      <c r="Z22" s="537"/>
      <c r="AA22" s="537"/>
      <c r="AB22" s="537"/>
      <c r="AC22" s="537"/>
      <c r="AD22" s="537"/>
      <c r="AE22" s="537"/>
      <c r="AF22" s="537"/>
      <c r="AG22" s="537"/>
      <c r="AH22" s="537"/>
      <c r="AI22" s="537"/>
      <c r="AJ22" s="537"/>
      <c r="AK22" s="537"/>
      <c r="AL22" s="537"/>
      <c r="AM22" s="537"/>
      <c r="AN22" s="537"/>
      <c r="AO22" s="537"/>
      <c r="AP22" s="537"/>
      <c r="AQ22" s="537"/>
      <c r="AR22" s="537"/>
      <c r="AS22" s="537"/>
      <c r="AT22" s="537"/>
      <c r="AU22" s="537"/>
      <c r="AV22" s="537"/>
      <c r="AW22" s="537"/>
      <c r="AX22" s="537"/>
      <c r="AY22" s="537"/>
      <c r="AZ22" s="537"/>
      <c r="BA22" s="537"/>
      <c r="BB22" s="537"/>
      <c r="BC22" s="537"/>
      <c r="BD22" s="537"/>
      <c r="BE22" s="537"/>
      <c r="BF22" s="537"/>
      <c r="BG22" s="537"/>
      <c r="BH22" s="537"/>
      <c r="BI22" s="537"/>
      <c r="BJ22" s="537"/>
      <c r="BK22" s="537"/>
      <c r="BL22" s="537"/>
      <c r="BM22" s="537"/>
      <c r="BN22" s="537"/>
      <c r="BO22" s="537"/>
      <c r="BP22" s="537"/>
      <c r="BQ22" s="537"/>
      <c r="BR22" s="537"/>
      <c r="BS22" s="537"/>
      <c r="BT22" s="537"/>
      <c r="BU22" s="537"/>
      <c r="BV22" s="537"/>
      <c r="BW22" s="537"/>
    </row>
    <row r="23" spans="1:75" x14ac:dyDescent="0.15">
      <c r="A23" s="535"/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33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7"/>
      <c r="Y23" s="537"/>
      <c r="Z23" s="537"/>
      <c r="AA23" s="537"/>
      <c r="AB23" s="537"/>
      <c r="AC23" s="537"/>
      <c r="AD23" s="537"/>
      <c r="AE23" s="537"/>
      <c r="AF23" s="537"/>
      <c r="AG23" s="537"/>
      <c r="AH23" s="537"/>
      <c r="AI23" s="537"/>
      <c r="AJ23" s="537"/>
      <c r="AK23" s="537"/>
      <c r="AL23" s="537"/>
      <c r="AM23" s="537"/>
      <c r="AN23" s="537"/>
      <c r="AO23" s="537"/>
      <c r="AP23" s="537"/>
      <c r="AQ23" s="537"/>
      <c r="AR23" s="537"/>
      <c r="AS23" s="537"/>
      <c r="AT23" s="537"/>
      <c r="AU23" s="537"/>
      <c r="AV23" s="537"/>
      <c r="AW23" s="537"/>
      <c r="AX23" s="537"/>
      <c r="AY23" s="537"/>
      <c r="AZ23" s="537"/>
      <c r="BA23" s="537"/>
      <c r="BB23" s="537"/>
      <c r="BC23" s="537"/>
      <c r="BD23" s="537"/>
      <c r="BE23" s="537"/>
      <c r="BF23" s="537"/>
      <c r="BG23" s="537"/>
      <c r="BH23" s="537"/>
      <c r="BI23" s="537"/>
      <c r="BJ23" s="537"/>
      <c r="BK23" s="537"/>
      <c r="BL23" s="537"/>
      <c r="BM23" s="537"/>
      <c r="BN23" s="537"/>
      <c r="BO23" s="537"/>
      <c r="BP23" s="537"/>
      <c r="BQ23" s="537"/>
      <c r="BR23" s="537"/>
      <c r="BS23" s="537"/>
      <c r="BT23" s="537"/>
      <c r="BU23" s="537"/>
      <c r="BV23" s="537"/>
      <c r="BW23" s="537"/>
    </row>
    <row r="24" spans="1:75" x14ac:dyDescent="0.15">
      <c r="A24" s="535"/>
      <c r="B24" s="534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33"/>
      <c r="N24" s="537"/>
      <c r="O24" s="537"/>
      <c r="P24" s="537"/>
      <c r="Q24" s="537"/>
      <c r="R24" s="537"/>
      <c r="S24" s="537"/>
      <c r="T24" s="537"/>
      <c r="U24" s="537"/>
      <c r="V24" s="537"/>
      <c r="W24" s="537"/>
      <c r="X24" s="537"/>
      <c r="Y24" s="537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7"/>
      <c r="AS24" s="537"/>
      <c r="AT24" s="537"/>
      <c r="AU24" s="537"/>
      <c r="AV24" s="537"/>
      <c r="AW24" s="537"/>
      <c r="AX24" s="537"/>
      <c r="AY24" s="537"/>
      <c r="AZ24" s="537"/>
      <c r="BA24" s="537"/>
      <c r="BB24" s="537"/>
      <c r="BC24" s="537"/>
      <c r="BD24" s="537"/>
      <c r="BE24" s="537"/>
      <c r="BF24" s="537"/>
      <c r="BG24" s="537"/>
      <c r="BH24" s="537"/>
      <c r="BI24" s="537"/>
      <c r="BJ24" s="537"/>
      <c r="BK24" s="537"/>
      <c r="BL24" s="537"/>
      <c r="BM24" s="537"/>
      <c r="BN24" s="537"/>
      <c r="BO24" s="537"/>
      <c r="BP24" s="537"/>
      <c r="BQ24" s="537"/>
      <c r="BR24" s="537"/>
      <c r="BS24" s="537"/>
      <c r="BT24" s="537"/>
      <c r="BU24" s="537"/>
      <c r="BV24" s="537"/>
      <c r="BW24" s="537"/>
    </row>
    <row r="25" spans="1:75" x14ac:dyDescent="0.15">
      <c r="A25" s="535"/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3"/>
      <c r="N25" s="537"/>
      <c r="O25" s="537"/>
      <c r="P25" s="537"/>
      <c r="Q25" s="537"/>
      <c r="R25" s="537"/>
      <c r="S25" s="537"/>
      <c r="T25" s="537"/>
      <c r="U25" s="537"/>
      <c r="V25" s="537"/>
      <c r="W25" s="537"/>
      <c r="X25" s="537"/>
      <c r="Y25" s="537"/>
      <c r="Z25" s="537"/>
      <c r="AA25" s="537"/>
      <c r="AB25" s="537"/>
      <c r="AC25" s="537"/>
      <c r="AD25" s="537"/>
      <c r="AE25" s="537"/>
      <c r="AF25" s="537"/>
      <c r="AG25" s="537"/>
      <c r="AH25" s="537"/>
      <c r="AI25" s="537"/>
      <c r="AJ25" s="537"/>
      <c r="AK25" s="537"/>
      <c r="AL25" s="537"/>
      <c r="AM25" s="537"/>
      <c r="AN25" s="537"/>
      <c r="AO25" s="537"/>
      <c r="AP25" s="537"/>
      <c r="AQ25" s="537"/>
      <c r="AR25" s="537"/>
      <c r="AS25" s="537"/>
      <c r="AT25" s="537"/>
      <c r="AU25" s="537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7"/>
    </row>
    <row r="26" spans="1:75" x14ac:dyDescent="0.15">
      <c r="A26" s="535"/>
      <c r="B26" s="534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533"/>
      <c r="N26" s="537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  <c r="AA26" s="537"/>
      <c r="AB26" s="537"/>
      <c r="AC26" s="537"/>
      <c r="AD26" s="537"/>
      <c r="AE26" s="537"/>
      <c r="AF26" s="537"/>
      <c r="AG26" s="537"/>
      <c r="AH26" s="537"/>
      <c r="AI26" s="537"/>
      <c r="AJ26" s="537"/>
      <c r="AK26" s="537"/>
      <c r="AL26" s="537"/>
      <c r="AM26" s="537"/>
      <c r="AN26" s="537"/>
      <c r="AO26" s="537"/>
      <c r="AP26" s="537"/>
      <c r="AQ26" s="537"/>
      <c r="AR26" s="537"/>
      <c r="AS26" s="537"/>
      <c r="AT26" s="537"/>
      <c r="AU26" s="537"/>
      <c r="AV26" s="537"/>
      <c r="AW26" s="537"/>
      <c r="AX26" s="537"/>
      <c r="AY26" s="537"/>
      <c r="AZ26" s="537"/>
      <c r="BA26" s="537"/>
      <c r="BB26" s="537"/>
      <c r="BC26" s="537"/>
      <c r="BD26" s="537"/>
      <c r="BE26" s="537"/>
      <c r="BF26" s="537"/>
      <c r="BG26" s="537"/>
      <c r="BH26" s="537"/>
      <c r="BI26" s="537"/>
      <c r="BJ26" s="537"/>
      <c r="BK26" s="537"/>
      <c r="BL26" s="537"/>
      <c r="BM26" s="537"/>
      <c r="BN26" s="537"/>
      <c r="BO26" s="537"/>
      <c r="BP26" s="537"/>
      <c r="BQ26" s="537"/>
      <c r="BR26" s="537"/>
      <c r="BS26" s="537"/>
      <c r="BT26" s="537"/>
      <c r="BU26" s="537"/>
      <c r="BV26" s="537"/>
      <c r="BW26" s="537"/>
    </row>
    <row r="27" spans="1:75" x14ac:dyDescent="0.15">
      <c r="A27" s="535"/>
      <c r="B27" s="534"/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3"/>
      <c r="N27" s="537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7"/>
      <c r="Z27" s="537"/>
      <c r="AA27" s="537"/>
      <c r="AB27" s="537"/>
      <c r="AC27" s="537"/>
      <c r="AD27" s="537"/>
      <c r="AE27" s="537"/>
      <c r="AF27" s="537"/>
      <c r="AG27" s="537"/>
      <c r="AH27" s="537"/>
      <c r="AI27" s="537"/>
      <c r="AJ27" s="537"/>
      <c r="AK27" s="537"/>
      <c r="AL27" s="537"/>
      <c r="AM27" s="537"/>
      <c r="AN27" s="537"/>
      <c r="AO27" s="537"/>
      <c r="AP27" s="537"/>
      <c r="AQ27" s="537"/>
      <c r="AR27" s="537"/>
      <c r="AS27" s="537"/>
      <c r="AT27" s="537"/>
      <c r="AU27" s="537"/>
      <c r="AV27" s="537"/>
      <c r="AW27" s="537"/>
      <c r="AX27" s="537"/>
      <c r="AY27" s="537"/>
      <c r="AZ27" s="537"/>
      <c r="BA27" s="537"/>
      <c r="BB27" s="537"/>
      <c r="BC27" s="537"/>
      <c r="BD27" s="537"/>
      <c r="BE27" s="537"/>
      <c r="BF27" s="537"/>
      <c r="BG27" s="537"/>
      <c r="BH27" s="537"/>
      <c r="BI27" s="537"/>
      <c r="BJ27" s="537"/>
      <c r="BK27" s="537"/>
      <c r="BL27" s="537"/>
      <c r="BM27" s="537"/>
      <c r="BN27" s="537"/>
      <c r="BO27" s="537"/>
      <c r="BP27" s="537"/>
      <c r="BQ27" s="537"/>
      <c r="BR27" s="537"/>
      <c r="BS27" s="537"/>
      <c r="BT27" s="537"/>
      <c r="BU27" s="537"/>
      <c r="BV27" s="537"/>
      <c r="BW27" s="537"/>
    </row>
    <row r="28" spans="1:75" x14ac:dyDescent="0.15">
      <c r="A28" s="535"/>
      <c r="B28" s="534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3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  <c r="AA28" s="537"/>
      <c r="AB28" s="537"/>
      <c r="AC28" s="537"/>
      <c r="AD28" s="537"/>
      <c r="AE28" s="537"/>
      <c r="AF28" s="537"/>
      <c r="AG28" s="537"/>
      <c r="AH28" s="537"/>
      <c r="AI28" s="537"/>
      <c r="AJ28" s="537"/>
      <c r="AK28" s="537"/>
      <c r="AL28" s="537"/>
      <c r="AM28" s="537"/>
      <c r="AN28" s="537"/>
      <c r="AO28" s="537"/>
      <c r="AP28" s="537"/>
      <c r="AQ28" s="537"/>
      <c r="AR28" s="537"/>
      <c r="AS28" s="537"/>
      <c r="AT28" s="537"/>
      <c r="AU28" s="537"/>
      <c r="AV28" s="537"/>
      <c r="AW28" s="537"/>
      <c r="AX28" s="537"/>
      <c r="AY28" s="537"/>
      <c r="AZ28" s="537"/>
      <c r="BA28" s="537"/>
      <c r="BB28" s="537"/>
      <c r="BC28" s="537"/>
      <c r="BD28" s="537"/>
      <c r="BE28" s="537"/>
      <c r="BF28" s="537"/>
      <c r="BG28" s="537"/>
      <c r="BH28" s="537"/>
      <c r="BI28" s="537"/>
      <c r="BJ28" s="537"/>
      <c r="BK28" s="537"/>
      <c r="BL28" s="537"/>
      <c r="BM28" s="537"/>
      <c r="BN28" s="537"/>
      <c r="BO28" s="537"/>
      <c r="BP28" s="537"/>
      <c r="BQ28" s="537"/>
      <c r="BR28" s="537"/>
      <c r="BS28" s="537"/>
      <c r="BT28" s="537"/>
      <c r="BU28" s="537"/>
      <c r="BV28" s="537"/>
      <c r="BW28" s="537"/>
    </row>
    <row r="29" spans="1:75" x14ac:dyDescent="0.15">
      <c r="A29" s="535"/>
      <c r="B29" s="534"/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3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7"/>
      <c r="Y29" s="537"/>
      <c r="Z29" s="537"/>
      <c r="AA29" s="537"/>
      <c r="AB29" s="537"/>
      <c r="AC29" s="537"/>
      <c r="AD29" s="537"/>
      <c r="AE29" s="537"/>
      <c r="AF29" s="537"/>
      <c r="AG29" s="537"/>
      <c r="AH29" s="537"/>
      <c r="AI29" s="537"/>
      <c r="AJ29" s="537"/>
      <c r="AK29" s="537"/>
      <c r="AL29" s="537"/>
      <c r="AM29" s="537"/>
      <c r="AN29" s="537"/>
      <c r="AO29" s="537"/>
      <c r="AP29" s="537"/>
      <c r="AQ29" s="537"/>
      <c r="AR29" s="537"/>
      <c r="AS29" s="537"/>
      <c r="AT29" s="537"/>
      <c r="AU29" s="537"/>
      <c r="AV29" s="537"/>
      <c r="AW29" s="537"/>
      <c r="AX29" s="537"/>
      <c r="AY29" s="537"/>
      <c r="AZ29" s="537"/>
      <c r="BA29" s="537"/>
      <c r="BB29" s="537"/>
      <c r="BC29" s="537"/>
      <c r="BD29" s="537"/>
      <c r="BE29" s="537"/>
      <c r="BF29" s="537"/>
      <c r="BG29" s="537"/>
      <c r="BH29" s="537"/>
      <c r="BI29" s="537"/>
      <c r="BJ29" s="537"/>
      <c r="BK29" s="537"/>
      <c r="BL29" s="537"/>
      <c r="BM29" s="537"/>
      <c r="BN29" s="537"/>
      <c r="BO29" s="537"/>
      <c r="BP29" s="537"/>
      <c r="BQ29" s="537"/>
      <c r="BR29" s="537"/>
      <c r="BS29" s="537"/>
      <c r="BT29" s="537"/>
      <c r="BU29" s="537"/>
      <c r="BV29" s="537"/>
      <c r="BW29" s="537"/>
    </row>
    <row r="30" spans="1:75" x14ac:dyDescent="0.15">
      <c r="A30" s="535"/>
      <c r="B30" s="534"/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33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  <c r="AA30" s="537"/>
      <c r="AB30" s="537"/>
      <c r="AC30" s="537"/>
      <c r="AD30" s="537"/>
      <c r="AE30" s="537"/>
      <c r="AF30" s="537"/>
      <c r="AG30" s="537"/>
      <c r="AH30" s="537"/>
      <c r="AI30" s="537"/>
      <c r="AJ30" s="537"/>
      <c r="AK30" s="537"/>
      <c r="AL30" s="537"/>
      <c r="AM30" s="537"/>
      <c r="AN30" s="537"/>
      <c r="AO30" s="537"/>
      <c r="AP30" s="537"/>
      <c r="AQ30" s="537"/>
      <c r="AR30" s="537"/>
      <c r="AS30" s="537"/>
      <c r="AT30" s="537"/>
      <c r="AU30" s="537"/>
      <c r="AV30" s="537"/>
      <c r="AW30" s="537"/>
      <c r="AX30" s="537"/>
      <c r="AY30" s="537"/>
      <c r="AZ30" s="537"/>
      <c r="BA30" s="537"/>
      <c r="BB30" s="537"/>
      <c r="BC30" s="537"/>
      <c r="BD30" s="537"/>
      <c r="BE30" s="537"/>
      <c r="BF30" s="537"/>
      <c r="BG30" s="537"/>
      <c r="BH30" s="537"/>
      <c r="BI30" s="537"/>
      <c r="BJ30" s="537"/>
      <c r="BK30" s="537"/>
      <c r="BL30" s="537"/>
      <c r="BM30" s="537"/>
      <c r="BN30" s="537"/>
      <c r="BO30" s="537"/>
      <c r="BP30" s="537"/>
      <c r="BQ30" s="537"/>
      <c r="BR30" s="537"/>
      <c r="BS30" s="537"/>
      <c r="BT30" s="537"/>
      <c r="BU30" s="537"/>
      <c r="BV30" s="537"/>
      <c r="BW30" s="537"/>
    </row>
    <row r="31" spans="1:75" x14ac:dyDescent="0.15">
      <c r="A31" s="535"/>
      <c r="B31" s="534"/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3"/>
      <c r="N31" s="537"/>
      <c r="O31" s="537"/>
      <c r="P31" s="537"/>
      <c r="Q31" s="537"/>
      <c r="R31" s="537"/>
      <c r="S31" s="537"/>
      <c r="T31" s="537"/>
      <c r="U31" s="537"/>
      <c r="V31" s="537"/>
      <c r="W31" s="537"/>
      <c r="X31" s="537"/>
      <c r="Y31" s="537"/>
      <c r="Z31" s="537"/>
      <c r="AA31" s="537"/>
      <c r="AB31" s="537"/>
      <c r="AC31" s="537"/>
      <c r="AD31" s="537"/>
      <c r="AE31" s="537"/>
      <c r="AF31" s="537"/>
      <c r="AG31" s="537"/>
      <c r="AH31" s="537"/>
      <c r="AI31" s="537"/>
      <c r="AJ31" s="537"/>
      <c r="AK31" s="537"/>
      <c r="AL31" s="537"/>
      <c r="AM31" s="537"/>
      <c r="AN31" s="537"/>
      <c r="AO31" s="537"/>
      <c r="AP31" s="537"/>
      <c r="AQ31" s="537"/>
      <c r="AR31" s="537"/>
      <c r="AS31" s="537"/>
      <c r="AT31" s="537"/>
      <c r="AU31" s="537"/>
      <c r="AV31" s="537"/>
      <c r="AW31" s="537"/>
      <c r="AX31" s="537"/>
      <c r="AY31" s="537"/>
      <c r="AZ31" s="537"/>
      <c r="BA31" s="537"/>
      <c r="BB31" s="537"/>
      <c r="BC31" s="537"/>
      <c r="BD31" s="537"/>
      <c r="BE31" s="537"/>
      <c r="BF31" s="537"/>
      <c r="BG31" s="537"/>
      <c r="BH31" s="537"/>
      <c r="BI31" s="537"/>
      <c r="BJ31" s="537"/>
      <c r="BK31" s="537"/>
      <c r="BL31" s="537"/>
      <c r="BM31" s="537"/>
      <c r="BN31" s="537"/>
      <c r="BO31" s="537"/>
      <c r="BP31" s="537"/>
      <c r="BQ31" s="537"/>
      <c r="BR31" s="537"/>
      <c r="BS31" s="537"/>
      <c r="BT31" s="537"/>
      <c r="BU31" s="537"/>
      <c r="BV31" s="537"/>
      <c r="BW31" s="537"/>
    </row>
    <row r="32" spans="1:75" x14ac:dyDescent="0.15">
      <c r="A32" s="535"/>
      <c r="B32" s="534"/>
      <c r="C32" s="534"/>
      <c r="D32" s="534"/>
      <c r="E32" s="534"/>
      <c r="F32" s="534"/>
      <c r="G32" s="534"/>
      <c r="H32" s="534"/>
      <c r="I32" s="534"/>
      <c r="J32" s="534"/>
      <c r="K32" s="534"/>
      <c r="L32" s="534"/>
      <c r="M32" s="533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7"/>
      <c r="Z32" s="537"/>
      <c r="AA32" s="537"/>
      <c r="AB32" s="537"/>
      <c r="AC32" s="537"/>
      <c r="AD32" s="537"/>
      <c r="AE32" s="537"/>
      <c r="AF32" s="537"/>
      <c r="AG32" s="537"/>
      <c r="AH32" s="537"/>
      <c r="AI32" s="537"/>
      <c r="AJ32" s="537"/>
      <c r="AK32" s="537"/>
      <c r="AL32" s="537"/>
      <c r="AM32" s="537"/>
      <c r="AN32" s="537"/>
      <c r="AO32" s="537"/>
      <c r="AP32" s="537"/>
      <c r="AQ32" s="537"/>
      <c r="AR32" s="537"/>
      <c r="AS32" s="537"/>
      <c r="AT32" s="537"/>
      <c r="AU32" s="537"/>
      <c r="AV32" s="537"/>
      <c r="AW32" s="537"/>
      <c r="AX32" s="537"/>
      <c r="AY32" s="537"/>
      <c r="AZ32" s="537"/>
      <c r="BA32" s="537"/>
      <c r="BB32" s="537"/>
      <c r="BC32" s="537"/>
      <c r="BD32" s="537"/>
      <c r="BE32" s="537"/>
      <c r="BF32" s="537"/>
      <c r="BG32" s="537"/>
      <c r="BH32" s="537"/>
      <c r="BI32" s="537"/>
      <c r="BJ32" s="537"/>
      <c r="BK32" s="537"/>
      <c r="BL32" s="537"/>
      <c r="BM32" s="537"/>
      <c r="BN32" s="537"/>
      <c r="BO32" s="537"/>
      <c r="BP32" s="537"/>
      <c r="BQ32" s="537"/>
      <c r="BR32" s="537"/>
      <c r="BS32" s="537"/>
      <c r="BT32" s="537"/>
      <c r="BU32" s="537"/>
      <c r="BV32" s="537"/>
      <c r="BW32" s="537"/>
    </row>
    <row r="33" spans="1:75" x14ac:dyDescent="0.15">
      <c r="A33" s="535"/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3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7"/>
      <c r="Y33" s="537"/>
      <c r="Z33" s="537"/>
      <c r="AA33" s="537"/>
      <c r="AB33" s="537"/>
      <c r="AC33" s="537"/>
      <c r="AD33" s="537"/>
      <c r="AE33" s="537"/>
      <c r="AF33" s="537"/>
      <c r="AG33" s="537"/>
      <c r="AH33" s="537"/>
      <c r="AI33" s="537"/>
      <c r="AJ33" s="537"/>
      <c r="AK33" s="537"/>
      <c r="AL33" s="537"/>
      <c r="AM33" s="537"/>
      <c r="AN33" s="537"/>
      <c r="AO33" s="537"/>
      <c r="AP33" s="537"/>
      <c r="AQ33" s="537"/>
      <c r="AR33" s="537"/>
      <c r="AS33" s="537"/>
      <c r="AT33" s="537"/>
      <c r="AU33" s="537"/>
      <c r="AV33" s="537"/>
      <c r="AW33" s="537"/>
      <c r="AX33" s="537"/>
      <c r="AY33" s="537"/>
      <c r="AZ33" s="537"/>
      <c r="BA33" s="537"/>
      <c r="BB33" s="537"/>
      <c r="BC33" s="537"/>
      <c r="BD33" s="537"/>
      <c r="BE33" s="537"/>
      <c r="BF33" s="537"/>
      <c r="BG33" s="537"/>
      <c r="BH33" s="537"/>
      <c r="BI33" s="537"/>
      <c r="BJ33" s="537"/>
      <c r="BK33" s="537"/>
      <c r="BL33" s="537"/>
      <c r="BM33" s="537"/>
      <c r="BN33" s="537"/>
      <c r="BO33" s="537"/>
      <c r="BP33" s="537"/>
      <c r="BQ33" s="537"/>
      <c r="BR33" s="537"/>
      <c r="BS33" s="537"/>
      <c r="BT33" s="537"/>
      <c r="BU33" s="537"/>
      <c r="BV33" s="537"/>
      <c r="BW33" s="537"/>
    </row>
    <row r="34" spans="1:75" x14ac:dyDescent="0.15">
      <c r="A34" s="535"/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3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7"/>
      <c r="Y34" s="537"/>
      <c r="Z34" s="537"/>
      <c r="AA34" s="537"/>
      <c r="AB34" s="537"/>
      <c r="AC34" s="537"/>
      <c r="AD34" s="537"/>
      <c r="AE34" s="537"/>
      <c r="AF34" s="537"/>
      <c r="AG34" s="537"/>
      <c r="AH34" s="537"/>
      <c r="AI34" s="537"/>
      <c r="AJ34" s="537"/>
      <c r="AK34" s="537"/>
      <c r="AL34" s="537"/>
      <c r="AM34" s="537"/>
      <c r="AN34" s="537"/>
      <c r="AO34" s="537"/>
      <c r="AP34" s="537"/>
      <c r="AQ34" s="537"/>
      <c r="AR34" s="537"/>
      <c r="AS34" s="537"/>
      <c r="AT34" s="537"/>
      <c r="AU34" s="537"/>
      <c r="AV34" s="537"/>
      <c r="AW34" s="537"/>
      <c r="AX34" s="537"/>
      <c r="AY34" s="537"/>
      <c r="AZ34" s="537"/>
      <c r="BA34" s="537"/>
      <c r="BB34" s="537"/>
      <c r="BC34" s="537"/>
      <c r="BD34" s="537"/>
      <c r="BE34" s="537"/>
      <c r="BF34" s="537"/>
      <c r="BG34" s="537"/>
      <c r="BH34" s="537"/>
      <c r="BI34" s="537"/>
      <c r="BJ34" s="537"/>
      <c r="BK34" s="537"/>
      <c r="BL34" s="537"/>
      <c r="BM34" s="537"/>
      <c r="BN34" s="537"/>
      <c r="BO34" s="537"/>
      <c r="BP34" s="537"/>
      <c r="BQ34" s="537"/>
      <c r="BR34" s="537"/>
      <c r="BS34" s="537"/>
      <c r="BT34" s="537"/>
      <c r="BU34" s="537"/>
      <c r="BV34" s="537"/>
      <c r="BW34" s="537"/>
    </row>
    <row r="35" spans="1:75" x14ac:dyDescent="0.15">
      <c r="A35" s="535"/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3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37"/>
      <c r="AC35" s="537"/>
      <c r="AD35" s="537"/>
      <c r="AE35" s="537"/>
      <c r="AF35" s="537"/>
      <c r="AG35" s="537"/>
      <c r="AH35" s="537"/>
      <c r="AI35" s="537"/>
      <c r="AJ35" s="537"/>
      <c r="AK35" s="537"/>
      <c r="AL35" s="537"/>
      <c r="AM35" s="537"/>
      <c r="AN35" s="537"/>
      <c r="AO35" s="537"/>
      <c r="AP35" s="537"/>
      <c r="AQ35" s="537"/>
      <c r="AR35" s="537"/>
      <c r="AS35" s="537"/>
      <c r="AT35" s="537"/>
      <c r="AU35" s="537"/>
      <c r="AV35" s="537"/>
      <c r="AW35" s="537"/>
      <c r="AX35" s="537"/>
      <c r="AY35" s="537"/>
      <c r="AZ35" s="537"/>
      <c r="BA35" s="537"/>
      <c r="BB35" s="537"/>
      <c r="BC35" s="537"/>
      <c r="BD35" s="537"/>
      <c r="BE35" s="537"/>
      <c r="BF35" s="537"/>
      <c r="BG35" s="537"/>
      <c r="BH35" s="537"/>
      <c r="BI35" s="537"/>
      <c r="BJ35" s="537"/>
      <c r="BK35" s="537"/>
      <c r="BL35" s="537"/>
      <c r="BM35" s="537"/>
      <c r="BN35" s="537"/>
      <c r="BO35" s="537"/>
      <c r="BP35" s="537"/>
      <c r="BQ35" s="537"/>
      <c r="BR35" s="537"/>
      <c r="BS35" s="537"/>
      <c r="BT35" s="537"/>
      <c r="BU35" s="537"/>
      <c r="BV35" s="537"/>
      <c r="BW35" s="537"/>
    </row>
    <row r="36" spans="1:75" x14ac:dyDescent="0.15">
      <c r="A36" s="535"/>
      <c r="B36" s="534"/>
      <c r="C36" s="534"/>
      <c r="D36" s="534"/>
      <c r="E36" s="534"/>
      <c r="F36" s="534"/>
      <c r="G36" s="534"/>
      <c r="H36" s="534"/>
      <c r="I36" s="534"/>
      <c r="J36" s="534"/>
      <c r="K36" s="534"/>
      <c r="L36" s="534"/>
      <c r="M36" s="533"/>
      <c r="N36" s="537"/>
      <c r="O36" s="537"/>
      <c r="P36" s="537"/>
      <c r="Q36" s="537"/>
      <c r="R36" s="537"/>
      <c r="S36" s="537"/>
      <c r="T36" s="537"/>
      <c r="U36" s="537"/>
      <c r="V36" s="537"/>
      <c r="W36" s="537"/>
      <c r="X36" s="537"/>
      <c r="Y36" s="537"/>
      <c r="Z36" s="537"/>
      <c r="AA36" s="537"/>
      <c r="AB36" s="537"/>
      <c r="AC36" s="537"/>
      <c r="AD36" s="537"/>
      <c r="AE36" s="537"/>
      <c r="AF36" s="537"/>
      <c r="AG36" s="537"/>
      <c r="AH36" s="537"/>
      <c r="AI36" s="537"/>
      <c r="AJ36" s="537"/>
      <c r="AK36" s="537"/>
      <c r="AL36" s="537"/>
      <c r="AM36" s="537"/>
      <c r="AN36" s="537"/>
      <c r="AO36" s="537"/>
      <c r="AP36" s="537"/>
      <c r="AQ36" s="537"/>
      <c r="AR36" s="537"/>
      <c r="AS36" s="537"/>
      <c r="AT36" s="537"/>
      <c r="AU36" s="537"/>
      <c r="AV36" s="537"/>
      <c r="AW36" s="537"/>
      <c r="AX36" s="537"/>
      <c r="AY36" s="537"/>
      <c r="AZ36" s="537"/>
      <c r="BA36" s="537"/>
      <c r="BB36" s="537"/>
      <c r="BC36" s="537"/>
      <c r="BD36" s="537"/>
      <c r="BE36" s="537"/>
      <c r="BF36" s="537"/>
      <c r="BG36" s="537"/>
      <c r="BH36" s="537"/>
      <c r="BI36" s="537"/>
      <c r="BJ36" s="537"/>
      <c r="BK36" s="537"/>
      <c r="BL36" s="537"/>
      <c r="BM36" s="537"/>
      <c r="BN36" s="537"/>
      <c r="BO36" s="537"/>
      <c r="BP36" s="537"/>
      <c r="BQ36" s="537"/>
      <c r="BR36" s="537"/>
      <c r="BS36" s="537"/>
      <c r="BT36" s="537"/>
      <c r="BU36" s="537"/>
      <c r="BV36" s="537"/>
      <c r="BW36" s="537"/>
    </row>
    <row r="37" spans="1:75" x14ac:dyDescent="0.15">
      <c r="A37" s="535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3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37"/>
      <c r="AR37" s="537"/>
      <c r="AS37" s="537"/>
      <c r="AT37" s="537"/>
      <c r="AU37" s="537"/>
      <c r="AV37" s="537"/>
      <c r="AW37" s="537"/>
      <c r="AX37" s="537"/>
      <c r="AY37" s="537"/>
      <c r="AZ37" s="537"/>
      <c r="BA37" s="537"/>
      <c r="BB37" s="537"/>
      <c r="BC37" s="537"/>
      <c r="BD37" s="537"/>
      <c r="BE37" s="537"/>
      <c r="BF37" s="537"/>
      <c r="BG37" s="537"/>
      <c r="BH37" s="537"/>
      <c r="BI37" s="537"/>
      <c r="BJ37" s="537"/>
      <c r="BK37" s="537"/>
      <c r="BL37" s="537"/>
      <c r="BM37" s="537"/>
      <c r="BN37" s="537"/>
      <c r="BO37" s="537"/>
      <c r="BP37" s="537"/>
      <c r="BQ37" s="537"/>
      <c r="BR37" s="537"/>
      <c r="BS37" s="537"/>
      <c r="BT37" s="537"/>
      <c r="BU37" s="537"/>
      <c r="BV37" s="537"/>
      <c r="BW37" s="537"/>
    </row>
    <row r="38" spans="1:75" x14ac:dyDescent="0.15">
      <c r="A38" s="535"/>
      <c r="B38" s="534"/>
      <c r="C38" s="534"/>
      <c r="D38" s="534"/>
      <c r="E38" s="534"/>
      <c r="F38" s="534"/>
      <c r="G38" s="534"/>
      <c r="H38" s="534"/>
      <c r="I38" s="534"/>
      <c r="J38" s="534"/>
      <c r="K38" s="534"/>
      <c r="L38" s="534"/>
      <c r="M38" s="533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7"/>
      <c r="BW38" s="537"/>
    </row>
    <row r="39" spans="1:75" x14ac:dyDescent="0.15">
      <c r="A39" s="535"/>
      <c r="B39" s="534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3"/>
      <c r="N39" s="537"/>
      <c r="O39" s="537"/>
      <c r="P39" s="537"/>
      <c r="Q39" s="537"/>
      <c r="R39" s="537"/>
      <c r="S39" s="537"/>
      <c r="T39" s="537"/>
      <c r="U39" s="537"/>
      <c r="V39" s="537"/>
      <c r="W39" s="537"/>
      <c r="X39" s="537"/>
      <c r="Y39" s="537"/>
      <c r="Z39" s="537"/>
      <c r="AA39" s="537"/>
      <c r="AB39" s="537"/>
      <c r="AC39" s="537"/>
      <c r="AD39" s="537"/>
      <c r="AE39" s="537"/>
      <c r="AF39" s="537"/>
      <c r="AG39" s="537"/>
      <c r="AH39" s="537"/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  <c r="BD39" s="537"/>
      <c r="BE39" s="537"/>
      <c r="BF39" s="537"/>
      <c r="BG39" s="537"/>
      <c r="BH39" s="537"/>
      <c r="BI39" s="537"/>
      <c r="BJ39" s="537"/>
      <c r="BK39" s="537"/>
      <c r="BL39" s="537"/>
      <c r="BM39" s="537"/>
      <c r="BN39" s="537"/>
      <c r="BO39" s="537"/>
      <c r="BP39" s="537"/>
      <c r="BQ39" s="537"/>
      <c r="BR39" s="537"/>
      <c r="BS39" s="537"/>
      <c r="BT39" s="537"/>
      <c r="BU39" s="537"/>
      <c r="BV39" s="537"/>
      <c r="BW39" s="537"/>
    </row>
    <row r="40" spans="1:75" x14ac:dyDescent="0.15">
      <c r="A40" s="535"/>
      <c r="B40" s="534"/>
      <c r="C40" s="534"/>
      <c r="D40" s="534"/>
      <c r="E40" s="534"/>
      <c r="F40" s="534"/>
      <c r="G40" s="534"/>
      <c r="H40" s="534"/>
      <c r="I40" s="534"/>
      <c r="J40" s="534"/>
      <c r="K40" s="534"/>
      <c r="L40" s="534"/>
      <c r="M40" s="533"/>
      <c r="N40" s="537"/>
      <c r="O40" s="537"/>
      <c r="P40" s="537"/>
      <c r="Q40" s="537"/>
      <c r="R40" s="537"/>
      <c r="S40" s="537"/>
      <c r="T40" s="537"/>
      <c r="U40" s="537"/>
      <c r="V40" s="537"/>
      <c r="W40" s="537"/>
      <c r="X40" s="537"/>
      <c r="Y40" s="537"/>
      <c r="Z40" s="537"/>
      <c r="AA40" s="537"/>
      <c r="AB40" s="537"/>
      <c r="AC40" s="537"/>
      <c r="AD40" s="537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7"/>
      <c r="AP40" s="537"/>
      <c r="AQ40" s="537"/>
      <c r="AR40" s="537"/>
      <c r="AS40" s="537"/>
      <c r="AT40" s="537"/>
      <c r="AU40" s="537"/>
      <c r="AV40" s="537"/>
      <c r="AW40" s="537"/>
      <c r="AX40" s="537"/>
      <c r="AY40" s="537"/>
      <c r="AZ40" s="537"/>
      <c r="BA40" s="537"/>
      <c r="BB40" s="537"/>
      <c r="BC40" s="537"/>
      <c r="BD40" s="537"/>
      <c r="BE40" s="537"/>
      <c r="BF40" s="537"/>
      <c r="BG40" s="537"/>
      <c r="BH40" s="537"/>
      <c r="BI40" s="537"/>
      <c r="BJ40" s="537"/>
      <c r="BK40" s="537"/>
      <c r="BL40" s="537"/>
      <c r="BM40" s="537"/>
      <c r="BN40" s="537"/>
      <c r="BO40" s="537"/>
      <c r="BP40" s="537"/>
      <c r="BQ40" s="537"/>
      <c r="BR40" s="537"/>
      <c r="BS40" s="537"/>
      <c r="BT40" s="537"/>
      <c r="BU40" s="537"/>
      <c r="BV40" s="537"/>
      <c r="BW40" s="537"/>
    </row>
    <row r="41" spans="1:75" x14ac:dyDescent="0.15">
      <c r="A41" s="535"/>
      <c r="B41" s="534"/>
      <c r="C41" s="534"/>
      <c r="D41" s="534"/>
      <c r="E41" s="534"/>
      <c r="F41" s="534"/>
      <c r="G41" s="534"/>
      <c r="H41" s="534"/>
      <c r="I41" s="534"/>
      <c r="J41" s="534"/>
      <c r="K41" s="534"/>
      <c r="L41" s="534"/>
      <c r="M41" s="533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7"/>
      <c r="Y41" s="537"/>
      <c r="Z41" s="537"/>
      <c r="AA41" s="537"/>
      <c r="AB41" s="537"/>
      <c r="AC41" s="537"/>
      <c r="AD41" s="537"/>
      <c r="AE41" s="537"/>
      <c r="AF41" s="537"/>
      <c r="AG41" s="537"/>
      <c r="AH41" s="537"/>
      <c r="AI41" s="537"/>
      <c r="AJ41" s="537"/>
      <c r="AK41" s="537"/>
      <c r="AL41" s="537"/>
      <c r="AM41" s="537"/>
      <c r="AN41" s="537"/>
      <c r="AO41" s="537"/>
      <c r="AP41" s="537"/>
      <c r="AQ41" s="537"/>
      <c r="AR41" s="537"/>
      <c r="AS41" s="537"/>
      <c r="AT41" s="537"/>
      <c r="AU41" s="537"/>
      <c r="AV41" s="537"/>
      <c r="AW41" s="537"/>
      <c r="AX41" s="537"/>
      <c r="AY41" s="537"/>
      <c r="AZ41" s="537"/>
      <c r="BA41" s="537"/>
      <c r="BB41" s="537"/>
      <c r="BC41" s="537"/>
      <c r="BD41" s="537"/>
      <c r="BE41" s="537"/>
      <c r="BF41" s="537"/>
      <c r="BG41" s="537"/>
      <c r="BH41" s="537"/>
      <c r="BI41" s="537"/>
      <c r="BJ41" s="537"/>
      <c r="BK41" s="537"/>
      <c r="BL41" s="537"/>
      <c r="BM41" s="537"/>
      <c r="BN41" s="537"/>
      <c r="BO41" s="537"/>
      <c r="BP41" s="537"/>
      <c r="BQ41" s="537"/>
      <c r="BR41" s="537"/>
      <c r="BS41" s="537"/>
      <c r="BT41" s="537"/>
      <c r="BU41" s="537"/>
      <c r="BV41" s="537"/>
      <c r="BW41" s="537"/>
    </row>
    <row r="42" spans="1:75" x14ac:dyDescent="0.15">
      <c r="A42" s="535"/>
      <c r="B42" s="534"/>
      <c r="C42" s="534"/>
      <c r="D42" s="534"/>
      <c r="E42" s="534"/>
      <c r="F42" s="534"/>
      <c r="G42" s="534"/>
      <c r="H42" s="534"/>
      <c r="I42" s="534"/>
      <c r="J42" s="534"/>
      <c r="K42" s="534"/>
      <c r="L42" s="534"/>
      <c r="M42" s="533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  <c r="AM42" s="537"/>
      <c r="AN42" s="537"/>
      <c r="AO42" s="537"/>
      <c r="AP42" s="537"/>
      <c r="AQ42" s="537"/>
      <c r="AR42" s="537"/>
      <c r="AS42" s="537"/>
      <c r="AT42" s="537"/>
      <c r="AU42" s="537"/>
      <c r="AV42" s="537"/>
      <c r="AW42" s="537"/>
      <c r="AX42" s="537"/>
      <c r="AY42" s="537"/>
      <c r="AZ42" s="537"/>
      <c r="BA42" s="537"/>
      <c r="BB42" s="537"/>
      <c r="BC42" s="537"/>
      <c r="BD42" s="537"/>
      <c r="BE42" s="537"/>
      <c r="BF42" s="537"/>
      <c r="BG42" s="537"/>
      <c r="BH42" s="537"/>
      <c r="BI42" s="537"/>
      <c r="BJ42" s="537"/>
      <c r="BK42" s="537"/>
      <c r="BL42" s="537"/>
      <c r="BM42" s="537"/>
      <c r="BN42" s="537"/>
      <c r="BO42" s="537"/>
      <c r="BP42" s="537"/>
      <c r="BQ42" s="537"/>
      <c r="BR42" s="537"/>
      <c r="BS42" s="537"/>
      <c r="BT42" s="537"/>
      <c r="BU42" s="537"/>
      <c r="BV42" s="537"/>
      <c r="BW42" s="537"/>
    </row>
    <row r="43" spans="1:75" x14ac:dyDescent="0.15">
      <c r="A43" s="535"/>
      <c r="B43" s="534"/>
      <c r="C43" s="534"/>
      <c r="D43" s="534"/>
      <c r="E43" s="534"/>
      <c r="F43" s="534"/>
      <c r="G43" s="534"/>
      <c r="H43" s="534"/>
      <c r="I43" s="534"/>
      <c r="J43" s="534"/>
      <c r="K43" s="534"/>
      <c r="L43" s="534"/>
      <c r="M43" s="533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  <c r="AM43" s="537"/>
      <c r="AN43" s="537"/>
      <c r="AO43" s="537"/>
      <c r="AP43" s="537"/>
      <c r="AQ43" s="537"/>
      <c r="AR43" s="537"/>
      <c r="AS43" s="537"/>
      <c r="AT43" s="537"/>
      <c r="AU43" s="537"/>
      <c r="AV43" s="537"/>
      <c r="AW43" s="537"/>
      <c r="AX43" s="537"/>
      <c r="AY43" s="537"/>
      <c r="AZ43" s="537"/>
      <c r="BA43" s="537"/>
      <c r="BB43" s="537"/>
      <c r="BC43" s="537"/>
      <c r="BD43" s="537"/>
      <c r="BE43" s="537"/>
      <c r="BF43" s="537"/>
      <c r="BG43" s="537"/>
      <c r="BH43" s="537"/>
      <c r="BI43" s="537"/>
      <c r="BJ43" s="537"/>
      <c r="BK43" s="537"/>
      <c r="BL43" s="537"/>
      <c r="BM43" s="537"/>
      <c r="BN43" s="537"/>
      <c r="BO43" s="537"/>
      <c r="BP43" s="537"/>
      <c r="BQ43" s="537"/>
      <c r="BR43" s="537"/>
      <c r="BS43" s="537"/>
      <c r="BT43" s="537"/>
      <c r="BU43" s="537"/>
      <c r="BV43" s="537"/>
      <c r="BW43" s="537"/>
    </row>
    <row r="44" spans="1:75" x14ac:dyDescent="0.15">
      <c r="A44" s="535"/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3"/>
      <c r="N44" s="537"/>
      <c r="O44" s="537"/>
      <c r="P44" s="537"/>
      <c r="Q44" s="537"/>
      <c r="R44" s="537"/>
      <c r="S44" s="537"/>
      <c r="T44" s="537"/>
      <c r="U44" s="537"/>
      <c r="V44" s="537"/>
      <c r="W44" s="537"/>
      <c r="X44" s="537"/>
      <c r="Y44" s="537"/>
      <c r="Z44" s="537"/>
      <c r="AA44" s="537"/>
      <c r="AB44" s="537"/>
      <c r="AC44" s="537"/>
      <c r="AD44" s="537"/>
      <c r="AE44" s="537"/>
      <c r="AF44" s="537"/>
      <c r="AG44" s="537"/>
      <c r="AH44" s="537"/>
      <c r="AI44" s="537"/>
      <c r="AJ44" s="537"/>
      <c r="AK44" s="537"/>
      <c r="AL44" s="537"/>
      <c r="AM44" s="537"/>
      <c r="AN44" s="537"/>
      <c r="AO44" s="537"/>
      <c r="AP44" s="537"/>
      <c r="AQ44" s="537"/>
      <c r="AR44" s="537"/>
      <c r="AS44" s="537"/>
      <c r="AT44" s="537"/>
      <c r="AU44" s="537"/>
      <c r="AV44" s="537"/>
      <c r="AW44" s="537"/>
      <c r="AX44" s="537"/>
      <c r="AY44" s="537"/>
      <c r="AZ44" s="537"/>
      <c r="BA44" s="537"/>
      <c r="BB44" s="537"/>
      <c r="BC44" s="537"/>
      <c r="BD44" s="537"/>
      <c r="BE44" s="537"/>
      <c r="BF44" s="537"/>
      <c r="BG44" s="537"/>
      <c r="BH44" s="537"/>
      <c r="BI44" s="537"/>
      <c r="BJ44" s="537"/>
      <c r="BK44" s="537"/>
      <c r="BL44" s="537"/>
      <c r="BM44" s="537"/>
      <c r="BN44" s="537"/>
      <c r="BO44" s="537"/>
      <c r="BP44" s="537"/>
      <c r="BQ44" s="537"/>
      <c r="BR44" s="537"/>
      <c r="BS44" s="537"/>
      <c r="BT44" s="537"/>
      <c r="BU44" s="537"/>
      <c r="BV44" s="537"/>
      <c r="BW44" s="537"/>
    </row>
    <row r="45" spans="1:75" x14ac:dyDescent="0.15">
      <c r="A45" s="535"/>
      <c r="B45" s="534"/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3"/>
      <c r="N45" s="537"/>
      <c r="O45" s="537"/>
      <c r="P45" s="537"/>
      <c r="Q45" s="537"/>
      <c r="R45" s="537"/>
      <c r="S45" s="537"/>
      <c r="T45" s="537"/>
      <c r="U45" s="537"/>
      <c r="V45" s="537"/>
      <c r="W45" s="537"/>
      <c r="X45" s="537"/>
      <c r="Y45" s="537"/>
      <c r="Z45" s="537"/>
      <c r="AA45" s="537"/>
      <c r="AB45" s="537"/>
      <c r="AC45" s="537"/>
      <c r="AD45" s="537"/>
      <c r="AE45" s="537"/>
      <c r="AF45" s="537"/>
      <c r="AG45" s="537"/>
      <c r="AH45" s="537"/>
      <c r="AI45" s="537"/>
      <c r="AJ45" s="537"/>
      <c r="AK45" s="537"/>
      <c r="AL45" s="537"/>
      <c r="AM45" s="537"/>
      <c r="AN45" s="537"/>
      <c r="AO45" s="537"/>
      <c r="AP45" s="537"/>
      <c r="AQ45" s="537"/>
      <c r="AR45" s="537"/>
      <c r="AS45" s="537"/>
      <c r="AT45" s="537"/>
      <c r="AU45" s="537"/>
      <c r="AV45" s="537"/>
      <c r="AW45" s="537"/>
      <c r="AX45" s="537"/>
      <c r="AY45" s="537"/>
      <c r="AZ45" s="537"/>
      <c r="BA45" s="537"/>
      <c r="BB45" s="537"/>
      <c r="BC45" s="537"/>
      <c r="BD45" s="537"/>
      <c r="BE45" s="537"/>
      <c r="BF45" s="537"/>
      <c r="BG45" s="537"/>
      <c r="BH45" s="537"/>
      <c r="BI45" s="537"/>
      <c r="BJ45" s="537"/>
      <c r="BK45" s="537"/>
      <c r="BL45" s="537"/>
      <c r="BM45" s="537"/>
      <c r="BN45" s="537"/>
      <c r="BO45" s="537"/>
      <c r="BP45" s="537"/>
      <c r="BQ45" s="537"/>
      <c r="BR45" s="537"/>
      <c r="BS45" s="537"/>
      <c r="BT45" s="537"/>
      <c r="BU45" s="537"/>
      <c r="BV45" s="537"/>
      <c r="BW45" s="537"/>
    </row>
    <row r="46" spans="1:75" x14ac:dyDescent="0.15">
      <c r="A46" s="535"/>
      <c r="B46" s="534"/>
      <c r="C46" s="534"/>
      <c r="D46" s="534"/>
      <c r="E46" s="534"/>
      <c r="F46" s="534"/>
      <c r="G46" s="534"/>
      <c r="H46" s="534"/>
      <c r="I46" s="534"/>
      <c r="J46" s="534"/>
      <c r="K46" s="534"/>
      <c r="L46" s="534"/>
      <c r="M46" s="533"/>
      <c r="N46" s="537"/>
      <c r="O46" s="537"/>
      <c r="P46" s="537"/>
      <c r="Q46" s="537"/>
      <c r="R46" s="537"/>
      <c r="S46" s="537"/>
      <c r="T46" s="537"/>
      <c r="U46" s="537"/>
      <c r="V46" s="537"/>
      <c r="W46" s="537"/>
      <c r="X46" s="537"/>
      <c r="Y46" s="537"/>
      <c r="Z46" s="537"/>
      <c r="AA46" s="537"/>
      <c r="AB46" s="537"/>
      <c r="AC46" s="537"/>
      <c r="AD46" s="537"/>
      <c r="AE46" s="537"/>
      <c r="AF46" s="537"/>
      <c r="AG46" s="537"/>
      <c r="AH46" s="537"/>
      <c r="AI46" s="537"/>
      <c r="AJ46" s="537"/>
      <c r="AK46" s="537"/>
      <c r="AL46" s="537"/>
      <c r="AM46" s="537"/>
      <c r="AN46" s="537"/>
      <c r="AO46" s="537"/>
      <c r="AP46" s="537"/>
      <c r="AQ46" s="537"/>
      <c r="AR46" s="537"/>
      <c r="AS46" s="537"/>
      <c r="AT46" s="537"/>
      <c r="AU46" s="537"/>
      <c r="AV46" s="537"/>
      <c r="AW46" s="537"/>
      <c r="AX46" s="537"/>
      <c r="AY46" s="537"/>
      <c r="AZ46" s="537"/>
      <c r="BA46" s="537"/>
      <c r="BB46" s="537"/>
      <c r="BC46" s="537"/>
      <c r="BD46" s="537"/>
      <c r="BE46" s="537"/>
      <c r="BF46" s="537"/>
      <c r="BG46" s="537"/>
      <c r="BH46" s="537"/>
      <c r="BI46" s="537"/>
      <c r="BJ46" s="537"/>
      <c r="BK46" s="537"/>
      <c r="BL46" s="537"/>
      <c r="BM46" s="537"/>
      <c r="BN46" s="537"/>
      <c r="BO46" s="537"/>
      <c r="BP46" s="537"/>
      <c r="BQ46" s="537"/>
      <c r="BR46" s="537"/>
      <c r="BS46" s="537"/>
      <c r="BT46" s="537"/>
      <c r="BU46" s="537"/>
      <c r="BV46" s="537"/>
      <c r="BW46" s="537"/>
    </row>
    <row r="47" spans="1:75" x14ac:dyDescent="0.15">
      <c r="A47" s="535"/>
      <c r="B47" s="534"/>
      <c r="C47" s="534"/>
      <c r="D47" s="534"/>
      <c r="E47" s="534"/>
      <c r="F47" s="534"/>
      <c r="G47" s="534"/>
      <c r="H47" s="534"/>
      <c r="I47" s="534"/>
      <c r="J47" s="534"/>
      <c r="K47" s="534"/>
      <c r="L47" s="534"/>
      <c r="M47" s="533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7"/>
      <c r="AE47" s="537"/>
      <c r="AF47" s="537"/>
      <c r="AG47" s="537"/>
      <c r="AH47" s="537"/>
      <c r="AI47" s="537"/>
      <c r="AJ47" s="537"/>
      <c r="AK47" s="537"/>
      <c r="AL47" s="537"/>
      <c r="AM47" s="537"/>
      <c r="AN47" s="537"/>
      <c r="AO47" s="537"/>
      <c r="AP47" s="537"/>
      <c r="AQ47" s="537"/>
      <c r="AR47" s="537"/>
      <c r="AS47" s="537"/>
      <c r="AT47" s="537"/>
      <c r="AU47" s="537"/>
      <c r="AV47" s="537"/>
      <c r="AW47" s="537"/>
      <c r="AX47" s="537"/>
      <c r="AY47" s="537"/>
      <c r="AZ47" s="537"/>
      <c r="BA47" s="537"/>
      <c r="BB47" s="537"/>
      <c r="BC47" s="537"/>
      <c r="BD47" s="537"/>
      <c r="BE47" s="537"/>
      <c r="BF47" s="537"/>
      <c r="BG47" s="537"/>
      <c r="BH47" s="537"/>
      <c r="BI47" s="537"/>
      <c r="BJ47" s="537"/>
      <c r="BK47" s="537"/>
      <c r="BL47" s="537"/>
      <c r="BM47" s="537"/>
      <c r="BN47" s="537"/>
      <c r="BO47" s="537"/>
      <c r="BP47" s="537"/>
      <c r="BQ47" s="537"/>
      <c r="BR47" s="537"/>
      <c r="BS47" s="537"/>
      <c r="BT47" s="537"/>
      <c r="BU47" s="537"/>
      <c r="BV47" s="537"/>
      <c r="BW47" s="537"/>
    </row>
    <row r="48" spans="1:75" x14ac:dyDescent="0.15">
      <c r="A48" s="535"/>
      <c r="B48" s="534"/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3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7"/>
      <c r="Y48" s="537"/>
      <c r="Z48" s="537"/>
      <c r="AA48" s="537"/>
      <c r="AB48" s="537"/>
      <c r="AC48" s="537"/>
      <c r="AD48" s="537"/>
      <c r="AE48" s="537"/>
      <c r="AF48" s="537"/>
      <c r="AG48" s="537"/>
      <c r="AH48" s="537"/>
      <c r="AI48" s="537"/>
      <c r="AJ48" s="537"/>
      <c r="AK48" s="537"/>
      <c r="AL48" s="537"/>
      <c r="AM48" s="537"/>
      <c r="AN48" s="537"/>
      <c r="AO48" s="537"/>
      <c r="AP48" s="537"/>
      <c r="AQ48" s="537"/>
      <c r="AR48" s="537"/>
      <c r="AS48" s="537"/>
      <c r="AT48" s="537"/>
      <c r="AU48" s="537"/>
      <c r="AV48" s="537"/>
      <c r="AW48" s="537"/>
      <c r="AX48" s="537"/>
      <c r="AY48" s="537"/>
      <c r="AZ48" s="537"/>
      <c r="BA48" s="537"/>
      <c r="BB48" s="537"/>
      <c r="BC48" s="537"/>
      <c r="BD48" s="537"/>
      <c r="BE48" s="537"/>
      <c r="BF48" s="537"/>
      <c r="BG48" s="537"/>
      <c r="BH48" s="537"/>
      <c r="BI48" s="537"/>
      <c r="BJ48" s="537"/>
      <c r="BK48" s="537"/>
      <c r="BL48" s="537"/>
      <c r="BM48" s="537"/>
      <c r="BN48" s="537"/>
      <c r="BO48" s="537"/>
      <c r="BP48" s="537"/>
      <c r="BQ48" s="537"/>
      <c r="BR48" s="537"/>
      <c r="BS48" s="537"/>
      <c r="BT48" s="537"/>
      <c r="BU48" s="537"/>
      <c r="BV48" s="537"/>
      <c r="BW48" s="537"/>
    </row>
    <row r="49" spans="1:75" x14ac:dyDescent="0.15">
      <c r="A49" s="535"/>
      <c r="B49" s="534"/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3"/>
      <c r="N49" s="537"/>
      <c r="O49" s="537"/>
      <c r="P49" s="537"/>
      <c r="Q49" s="537"/>
      <c r="R49" s="537"/>
      <c r="S49" s="537"/>
      <c r="T49" s="537"/>
      <c r="U49" s="537"/>
      <c r="V49" s="537"/>
      <c r="W49" s="537"/>
      <c r="X49" s="537"/>
      <c r="Y49" s="537"/>
      <c r="Z49" s="537"/>
      <c r="AA49" s="537"/>
      <c r="AB49" s="537"/>
      <c r="AC49" s="537"/>
      <c r="AD49" s="537"/>
      <c r="AE49" s="537"/>
      <c r="AF49" s="537"/>
      <c r="AG49" s="537"/>
      <c r="AH49" s="537"/>
      <c r="AI49" s="537"/>
      <c r="AJ49" s="537"/>
      <c r="AK49" s="537"/>
      <c r="AL49" s="537"/>
      <c r="AM49" s="537"/>
      <c r="AN49" s="537"/>
      <c r="AO49" s="537"/>
      <c r="AP49" s="537"/>
      <c r="AQ49" s="537"/>
      <c r="AR49" s="537"/>
      <c r="AS49" s="537"/>
      <c r="AT49" s="537"/>
      <c r="AU49" s="537"/>
      <c r="AV49" s="537"/>
      <c r="AW49" s="537"/>
      <c r="AX49" s="537"/>
      <c r="AY49" s="537"/>
      <c r="AZ49" s="537"/>
      <c r="BA49" s="537"/>
      <c r="BB49" s="537"/>
      <c r="BC49" s="537"/>
      <c r="BD49" s="537"/>
      <c r="BE49" s="537"/>
      <c r="BF49" s="537"/>
      <c r="BG49" s="537"/>
      <c r="BH49" s="537"/>
      <c r="BI49" s="537"/>
      <c r="BJ49" s="537"/>
      <c r="BK49" s="537"/>
      <c r="BL49" s="537"/>
      <c r="BM49" s="537"/>
      <c r="BN49" s="537"/>
      <c r="BO49" s="537"/>
      <c r="BP49" s="537"/>
      <c r="BQ49" s="537"/>
      <c r="BR49" s="537"/>
      <c r="BS49" s="537"/>
      <c r="BT49" s="537"/>
      <c r="BU49" s="537"/>
      <c r="BV49" s="537"/>
      <c r="BW49" s="537"/>
    </row>
    <row r="50" spans="1:75" x14ac:dyDescent="0.15">
      <c r="A50" s="535"/>
      <c r="B50" s="534"/>
      <c r="C50" s="534"/>
      <c r="D50" s="534"/>
      <c r="E50" s="534"/>
      <c r="F50" s="534"/>
      <c r="G50" s="534"/>
      <c r="H50" s="534"/>
      <c r="I50" s="534"/>
      <c r="J50" s="534"/>
      <c r="K50" s="534"/>
      <c r="L50" s="534"/>
      <c r="M50" s="533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7"/>
      <c r="AI50" s="537"/>
      <c r="AJ50" s="537"/>
      <c r="AK50" s="537"/>
      <c r="AL50" s="537"/>
      <c r="AM50" s="537"/>
      <c r="AN50" s="537"/>
      <c r="AO50" s="537"/>
      <c r="AP50" s="537"/>
      <c r="AQ50" s="537"/>
      <c r="AR50" s="537"/>
      <c r="AS50" s="537"/>
      <c r="AT50" s="537"/>
      <c r="AU50" s="537"/>
      <c r="AV50" s="537"/>
      <c r="AW50" s="537"/>
      <c r="AX50" s="537"/>
      <c r="AY50" s="537"/>
      <c r="AZ50" s="537"/>
      <c r="BA50" s="537"/>
      <c r="BB50" s="537"/>
      <c r="BC50" s="537"/>
      <c r="BD50" s="537"/>
      <c r="BE50" s="537"/>
      <c r="BF50" s="537"/>
      <c r="BG50" s="537"/>
      <c r="BH50" s="537"/>
      <c r="BI50" s="537"/>
      <c r="BJ50" s="537"/>
      <c r="BK50" s="537"/>
      <c r="BL50" s="537"/>
      <c r="BM50" s="537"/>
      <c r="BN50" s="537"/>
      <c r="BO50" s="537"/>
      <c r="BP50" s="537"/>
      <c r="BQ50" s="537"/>
      <c r="BR50" s="537"/>
      <c r="BS50" s="537"/>
      <c r="BT50" s="537"/>
      <c r="BU50" s="537"/>
      <c r="BV50" s="537"/>
      <c r="BW50" s="537"/>
    </row>
    <row r="51" spans="1:75" x14ac:dyDescent="0.15">
      <c r="A51" s="535"/>
      <c r="B51" s="534"/>
      <c r="C51" s="534"/>
      <c r="D51" s="534"/>
      <c r="E51" s="534"/>
      <c r="F51" s="534"/>
      <c r="G51" s="534"/>
      <c r="H51" s="534"/>
      <c r="I51" s="534"/>
      <c r="J51" s="534"/>
      <c r="K51" s="534"/>
      <c r="L51" s="534"/>
      <c r="M51" s="533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7"/>
      <c r="AI51" s="537"/>
      <c r="AJ51" s="537"/>
      <c r="AK51" s="537"/>
      <c r="AL51" s="537"/>
      <c r="AM51" s="537"/>
      <c r="AN51" s="537"/>
      <c r="AO51" s="537"/>
      <c r="AP51" s="537"/>
      <c r="AQ51" s="537"/>
      <c r="AR51" s="537"/>
      <c r="AS51" s="537"/>
      <c r="AT51" s="537"/>
      <c r="AU51" s="537"/>
      <c r="AV51" s="537"/>
      <c r="AW51" s="537"/>
      <c r="AX51" s="537"/>
      <c r="AY51" s="537"/>
      <c r="AZ51" s="537"/>
      <c r="BA51" s="537"/>
      <c r="BB51" s="537"/>
      <c r="BC51" s="537"/>
      <c r="BD51" s="537"/>
      <c r="BE51" s="537"/>
      <c r="BF51" s="537"/>
      <c r="BG51" s="537"/>
      <c r="BH51" s="537"/>
      <c r="BI51" s="537"/>
      <c r="BJ51" s="537"/>
      <c r="BK51" s="537"/>
      <c r="BL51" s="537"/>
      <c r="BM51" s="537"/>
      <c r="BN51" s="537"/>
      <c r="BO51" s="537"/>
      <c r="BP51" s="537"/>
      <c r="BQ51" s="537"/>
      <c r="BR51" s="537"/>
      <c r="BS51" s="537"/>
      <c r="BT51" s="537"/>
      <c r="BU51" s="537"/>
      <c r="BV51" s="537"/>
      <c r="BW51" s="537"/>
    </row>
    <row r="52" spans="1:75" x14ac:dyDescent="0.15">
      <c r="A52" s="535"/>
      <c r="B52" s="534"/>
      <c r="C52" s="534"/>
      <c r="D52" s="534"/>
      <c r="E52" s="534"/>
      <c r="F52" s="534"/>
      <c r="G52" s="534"/>
      <c r="H52" s="534"/>
      <c r="I52" s="534"/>
      <c r="J52" s="534"/>
      <c r="K52" s="534"/>
      <c r="L52" s="534"/>
      <c r="M52" s="533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7"/>
      <c r="AC52" s="537"/>
      <c r="AD52" s="537"/>
      <c r="AE52" s="537"/>
      <c r="AF52" s="537"/>
      <c r="AG52" s="537"/>
      <c r="AH52" s="537"/>
      <c r="AI52" s="537"/>
      <c r="AJ52" s="537"/>
      <c r="AK52" s="537"/>
      <c r="AL52" s="537"/>
      <c r="AM52" s="537"/>
      <c r="AN52" s="537"/>
      <c r="AO52" s="537"/>
      <c r="AP52" s="537"/>
      <c r="AQ52" s="537"/>
      <c r="AR52" s="537"/>
      <c r="AS52" s="537"/>
      <c r="AT52" s="537"/>
      <c r="AU52" s="537"/>
      <c r="AV52" s="537"/>
      <c r="AW52" s="537"/>
      <c r="AX52" s="537"/>
      <c r="AY52" s="537"/>
      <c r="AZ52" s="537"/>
      <c r="BA52" s="537"/>
      <c r="BB52" s="537"/>
      <c r="BC52" s="537"/>
      <c r="BD52" s="537"/>
      <c r="BE52" s="537"/>
      <c r="BF52" s="537"/>
      <c r="BG52" s="537"/>
      <c r="BH52" s="537"/>
      <c r="BI52" s="537"/>
      <c r="BJ52" s="537"/>
      <c r="BK52" s="537"/>
      <c r="BL52" s="537"/>
      <c r="BM52" s="537"/>
      <c r="BN52" s="537"/>
      <c r="BO52" s="537"/>
      <c r="BP52" s="537"/>
      <c r="BQ52" s="537"/>
      <c r="BR52" s="537"/>
      <c r="BS52" s="537"/>
      <c r="BT52" s="537"/>
      <c r="BU52" s="537"/>
      <c r="BV52" s="537"/>
      <c r="BW52" s="537"/>
    </row>
    <row r="53" spans="1:75" x14ac:dyDescent="0.15">
      <c r="A53" s="535"/>
      <c r="B53" s="534"/>
      <c r="C53" s="534"/>
      <c r="D53" s="534"/>
      <c r="E53" s="534"/>
      <c r="F53" s="534"/>
      <c r="G53" s="534"/>
      <c r="H53" s="534"/>
      <c r="I53" s="534"/>
      <c r="J53" s="534"/>
      <c r="K53" s="534"/>
      <c r="L53" s="534"/>
      <c r="M53" s="533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7"/>
      <c r="Y53" s="537"/>
      <c r="Z53" s="537"/>
      <c r="AA53" s="537"/>
      <c r="AB53" s="537"/>
      <c r="AC53" s="537"/>
      <c r="AD53" s="537"/>
      <c r="AE53" s="537"/>
      <c r="AF53" s="537"/>
      <c r="AG53" s="537"/>
      <c r="AH53" s="537"/>
      <c r="AI53" s="537"/>
      <c r="AJ53" s="537"/>
      <c r="AK53" s="537"/>
      <c r="AL53" s="537"/>
      <c r="AM53" s="537"/>
      <c r="AN53" s="537"/>
      <c r="AO53" s="537"/>
      <c r="AP53" s="537"/>
      <c r="AQ53" s="537"/>
      <c r="AR53" s="537"/>
      <c r="AS53" s="537"/>
      <c r="AT53" s="537"/>
      <c r="AU53" s="537"/>
      <c r="AV53" s="537"/>
      <c r="AW53" s="537"/>
      <c r="AX53" s="537"/>
      <c r="AY53" s="537"/>
      <c r="AZ53" s="537"/>
      <c r="BA53" s="537"/>
      <c r="BB53" s="537"/>
      <c r="BC53" s="537"/>
      <c r="BD53" s="537"/>
      <c r="BE53" s="537"/>
      <c r="BF53" s="537"/>
      <c r="BG53" s="537"/>
      <c r="BH53" s="537"/>
      <c r="BI53" s="537"/>
      <c r="BJ53" s="537"/>
      <c r="BK53" s="537"/>
      <c r="BL53" s="537"/>
      <c r="BM53" s="537"/>
      <c r="BN53" s="537"/>
      <c r="BO53" s="537"/>
      <c r="BP53" s="537"/>
      <c r="BQ53" s="537"/>
      <c r="BR53" s="537"/>
      <c r="BS53" s="537"/>
      <c r="BT53" s="537"/>
      <c r="BU53" s="537"/>
      <c r="BV53" s="537"/>
      <c r="BW53" s="537"/>
    </row>
    <row r="54" spans="1:75" x14ac:dyDescent="0.15">
      <c r="A54" s="535"/>
      <c r="B54" s="534"/>
      <c r="C54" s="534"/>
      <c r="D54" s="534"/>
      <c r="E54" s="534"/>
      <c r="F54" s="534"/>
      <c r="G54" s="534"/>
      <c r="H54" s="534"/>
      <c r="I54" s="534"/>
      <c r="J54" s="534"/>
      <c r="K54" s="534"/>
      <c r="L54" s="534"/>
      <c r="M54" s="533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7"/>
      <c r="AL54" s="537"/>
      <c r="AM54" s="537"/>
      <c r="AN54" s="537"/>
      <c r="AO54" s="537"/>
      <c r="AP54" s="537"/>
      <c r="AQ54" s="537"/>
      <c r="AR54" s="537"/>
      <c r="AS54" s="537"/>
      <c r="AT54" s="537"/>
      <c r="AU54" s="537"/>
      <c r="AV54" s="537"/>
      <c r="AW54" s="537"/>
      <c r="AX54" s="537"/>
      <c r="AY54" s="537"/>
      <c r="AZ54" s="537"/>
      <c r="BA54" s="537"/>
      <c r="BB54" s="537"/>
      <c r="BC54" s="537"/>
      <c r="BD54" s="537"/>
      <c r="BE54" s="537"/>
      <c r="BF54" s="537"/>
      <c r="BG54" s="537"/>
      <c r="BH54" s="537"/>
      <c r="BI54" s="537"/>
      <c r="BJ54" s="537"/>
      <c r="BK54" s="537"/>
      <c r="BL54" s="537"/>
      <c r="BM54" s="537"/>
      <c r="BN54" s="537"/>
      <c r="BO54" s="537"/>
      <c r="BP54" s="537"/>
      <c r="BQ54" s="537"/>
      <c r="BR54" s="537"/>
      <c r="BS54" s="537"/>
      <c r="BT54" s="537"/>
      <c r="BU54" s="537"/>
      <c r="BV54" s="537"/>
      <c r="BW54" s="537"/>
    </row>
    <row r="55" spans="1:75" x14ac:dyDescent="0.15">
      <c r="A55" s="535"/>
      <c r="B55" s="534"/>
      <c r="C55" s="534"/>
      <c r="D55" s="534"/>
      <c r="E55" s="534"/>
      <c r="F55" s="534"/>
      <c r="G55" s="534"/>
      <c r="H55" s="534"/>
      <c r="I55" s="534"/>
      <c r="J55" s="534"/>
      <c r="K55" s="534"/>
      <c r="L55" s="534"/>
      <c r="M55" s="533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7"/>
      <c r="Y55" s="537"/>
      <c r="Z55" s="537"/>
      <c r="AA55" s="537"/>
      <c r="AB55" s="537"/>
      <c r="AC55" s="537"/>
      <c r="AD55" s="537"/>
      <c r="AE55" s="537"/>
      <c r="AF55" s="537"/>
      <c r="AG55" s="537"/>
      <c r="AH55" s="537"/>
      <c r="AI55" s="537"/>
      <c r="AJ55" s="537"/>
      <c r="AK55" s="537"/>
      <c r="AL55" s="537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7"/>
      <c r="AY55" s="537"/>
      <c r="AZ55" s="537"/>
      <c r="BA55" s="537"/>
      <c r="BB55" s="537"/>
      <c r="BC55" s="537"/>
      <c r="BD55" s="537"/>
      <c r="BE55" s="537"/>
      <c r="BF55" s="537"/>
      <c r="BG55" s="537"/>
      <c r="BH55" s="537"/>
      <c r="BI55" s="537"/>
      <c r="BJ55" s="537"/>
      <c r="BK55" s="537"/>
      <c r="BL55" s="537"/>
      <c r="BM55" s="537"/>
      <c r="BN55" s="537"/>
      <c r="BO55" s="537"/>
      <c r="BP55" s="537"/>
      <c r="BQ55" s="537"/>
      <c r="BR55" s="537"/>
      <c r="BS55" s="537"/>
      <c r="BT55" s="537"/>
      <c r="BU55" s="537"/>
      <c r="BV55" s="537"/>
      <c r="BW55" s="537"/>
    </row>
    <row r="56" spans="1:75" x14ac:dyDescent="0.15">
      <c r="A56" s="535"/>
      <c r="B56" s="534"/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3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7"/>
      <c r="AA56" s="537"/>
      <c r="AB56" s="537"/>
      <c r="AC56" s="537"/>
      <c r="AD56" s="537"/>
      <c r="AE56" s="537"/>
      <c r="AF56" s="537"/>
      <c r="AG56" s="537"/>
      <c r="AH56" s="537"/>
      <c r="AI56" s="537"/>
      <c r="AJ56" s="537"/>
      <c r="AK56" s="537"/>
      <c r="AL56" s="537"/>
      <c r="AM56" s="537"/>
      <c r="AN56" s="537"/>
      <c r="AO56" s="537"/>
      <c r="AP56" s="537"/>
      <c r="AQ56" s="537"/>
      <c r="AR56" s="537"/>
      <c r="AS56" s="537"/>
      <c r="AT56" s="537"/>
      <c r="AU56" s="537"/>
      <c r="AV56" s="537"/>
      <c r="AW56" s="537"/>
      <c r="AX56" s="537"/>
      <c r="AY56" s="537"/>
      <c r="AZ56" s="537"/>
      <c r="BA56" s="537"/>
      <c r="BB56" s="537"/>
      <c r="BC56" s="537"/>
      <c r="BD56" s="537"/>
      <c r="BE56" s="537"/>
      <c r="BF56" s="537"/>
      <c r="BG56" s="537"/>
      <c r="BH56" s="537"/>
      <c r="BI56" s="537"/>
      <c r="BJ56" s="537"/>
      <c r="BK56" s="537"/>
      <c r="BL56" s="537"/>
      <c r="BM56" s="537"/>
      <c r="BN56" s="537"/>
      <c r="BO56" s="537"/>
      <c r="BP56" s="537"/>
      <c r="BQ56" s="537"/>
      <c r="BR56" s="537"/>
      <c r="BS56" s="537"/>
      <c r="BT56" s="537"/>
      <c r="BU56" s="537"/>
      <c r="BV56" s="537"/>
      <c r="BW56" s="537"/>
    </row>
    <row r="57" spans="1:75" x14ac:dyDescent="0.15">
      <c r="A57" s="535"/>
      <c r="B57" s="534"/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3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7"/>
      <c r="Y57" s="537"/>
      <c r="Z57" s="537"/>
      <c r="AA57" s="537"/>
      <c r="AB57" s="537"/>
      <c r="AC57" s="537"/>
      <c r="AD57" s="537"/>
      <c r="AE57" s="537"/>
      <c r="AF57" s="537"/>
      <c r="AG57" s="537"/>
      <c r="AH57" s="537"/>
      <c r="AI57" s="537"/>
      <c r="AJ57" s="537"/>
      <c r="AK57" s="537"/>
      <c r="AL57" s="537"/>
      <c r="AM57" s="537"/>
      <c r="AN57" s="537"/>
      <c r="AO57" s="537"/>
      <c r="AP57" s="537"/>
      <c r="AQ57" s="537"/>
      <c r="AR57" s="537"/>
      <c r="AS57" s="537"/>
      <c r="AT57" s="537"/>
      <c r="AU57" s="537"/>
      <c r="AV57" s="537"/>
      <c r="AW57" s="537"/>
      <c r="AX57" s="537"/>
      <c r="AY57" s="537"/>
      <c r="AZ57" s="537"/>
      <c r="BA57" s="537"/>
      <c r="BB57" s="537"/>
      <c r="BC57" s="537"/>
      <c r="BD57" s="537"/>
      <c r="BE57" s="537"/>
      <c r="BF57" s="537"/>
      <c r="BG57" s="537"/>
      <c r="BH57" s="537"/>
      <c r="BI57" s="537"/>
      <c r="BJ57" s="537"/>
      <c r="BK57" s="537"/>
      <c r="BL57" s="537"/>
      <c r="BM57" s="537"/>
      <c r="BN57" s="537"/>
      <c r="BO57" s="537"/>
      <c r="BP57" s="537"/>
      <c r="BQ57" s="537"/>
      <c r="BR57" s="537"/>
      <c r="BS57" s="537"/>
      <c r="BT57" s="537"/>
      <c r="BU57" s="537"/>
      <c r="BV57" s="537"/>
      <c r="BW57" s="537"/>
    </row>
    <row r="58" spans="1:75" x14ac:dyDescent="0.15">
      <c r="A58" s="535"/>
      <c r="B58" s="534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3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7"/>
      <c r="AL58" s="537"/>
      <c r="AM58" s="537"/>
      <c r="AN58" s="537"/>
      <c r="AO58" s="537"/>
      <c r="AP58" s="537"/>
      <c r="AQ58" s="537"/>
      <c r="AR58" s="537"/>
      <c r="AS58" s="537"/>
      <c r="AT58" s="537"/>
      <c r="AU58" s="537"/>
      <c r="AV58" s="537"/>
      <c r="AW58" s="537"/>
      <c r="AX58" s="537"/>
      <c r="AY58" s="537"/>
      <c r="AZ58" s="537"/>
      <c r="BA58" s="537"/>
      <c r="BB58" s="537"/>
      <c r="BC58" s="537"/>
      <c r="BD58" s="537"/>
      <c r="BE58" s="537"/>
      <c r="BF58" s="537"/>
      <c r="BG58" s="537"/>
      <c r="BH58" s="537"/>
      <c r="BI58" s="537"/>
      <c r="BJ58" s="537"/>
      <c r="BK58" s="537"/>
      <c r="BL58" s="537"/>
      <c r="BM58" s="537"/>
      <c r="BN58" s="537"/>
      <c r="BO58" s="537"/>
      <c r="BP58" s="537"/>
      <c r="BQ58" s="537"/>
      <c r="BR58" s="537"/>
      <c r="BS58" s="537"/>
      <c r="BT58" s="537"/>
      <c r="BU58" s="537"/>
      <c r="BV58" s="537"/>
      <c r="BW58" s="537"/>
    </row>
    <row r="59" spans="1:75" x14ac:dyDescent="0.15">
      <c r="A59" s="535"/>
      <c r="B59" s="534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3"/>
      <c r="N59" s="537"/>
      <c r="O59" s="537"/>
      <c r="P59" s="537"/>
      <c r="Q59" s="537"/>
      <c r="R59" s="537"/>
      <c r="S59" s="537"/>
      <c r="T59" s="537"/>
      <c r="U59" s="537"/>
      <c r="V59" s="537"/>
      <c r="W59" s="537"/>
      <c r="X59" s="537"/>
      <c r="Y59" s="537"/>
      <c r="Z59" s="537"/>
      <c r="AA59" s="537"/>
      <c r="AB59" s="537"/>
      <c r="AC59" s="537"/>
      <c r="AD59" s="537"/>
      <c r="AE59" s="537"/>
      <c r="AF59" s="537"/>
      <c r="AG59" s="537"/>
      <c r="AH59" s="537"/>
      <c r="AI59" s="537"/>
      <c r="AJ59" s="537"/>
      <c r="AK59" s="537"/>
      <c r="AL59" s="537"/>
      <c r="AM59" s="537"/>
      <c r="AN59" s="537"/>
      <c r="AO59" s="537"/>
      <c r="AP59" s="537"/>
      <c r="AQ59" s="537"/>
      <c r="AR59" s="537"/>
      <c r="AS59" s="537"/>
      <c r="AT59" s="537"/>
      <c r="AU59" s="537"/>
      <c r="AV59" s="537"/>
      <c r="AW59" s="537"/>
      <c r="AX59" s="537"/>
      <c r="AY59" s="537"/>
      <c r="AZ59" s="537"/>
      <c r="BA59" s="537"/>
      <c r="BB59" s="537"/>
      <c r="BC59" s="537"/>
      <c r="BD59" s="537"/>
      <c r="BE59" s="537"/>
      <c r="BF59" s="537"/>
      <c r="BG59" s="537"/>
      <c r="BH59" s="537"/>
      <c r="BI59" s="537"/>
      <c r="BJ59" s="537"/>
      <c r="BK59" s="537"/>
      <c r="BL59" s="537"/>
      <c r="BM59" s="537"/>
      <c r="BN59" s="537"/>
      <c r="BO59" s="537"/>
      <c r="BP59" s="537"/>
      <c r="BQ59" s="537"/>
      <c r="BR59" s="537"/>
      <c r="BS59" s="537"/>
      <c r="BT59" s="537"/>
      <c r="BU59" s="537"/>
      <c r="BV59" s="537"/>
      <c r="BW59" s="537"/>
    </row>
    <row r="60" spans="1:75" x14ac:dyDescent="0.15">
      <c r="A60" s="535"/>
      <c r="B60" s="534"/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3"/>
      <c r="N60" s="537"/>
      <c r="O60" s="537"/>
      <c r="P60" s="537"/>
      <c r="Q60" s="537"/>
      <c r="R60" s="537"/>
      <c r="S60" s="537"/>
      <c r="T60" s="537"/>
      <c r="U60" s="537"/>
      <c r="V60" s="537"/>
      <c r="W60" s="537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  <c r="AI60" s="537"/>
      <c r="AJ60" s="537"/>
      <c r="AK60" s="537"/>
      <c r="AL60" s="537"/>
      <c r="AM60" s="537"/>
      <c r="AN60" s="537"/>
      <c r="AO60" s="537"/>
      <c r="AP60" s="537"/>
      <c r="AQ60" s="537"/>
      <c r="AR60" s="537"/>
      <c r="AS60" s="537"/>
      <c r="AT60" s="537"/>
      <c r="AU60" s="537"/>
      <c r="AV60" s="537"/>
      <c r="AW60" s="537"/>
      <c r="AX60" s="537"/>
      <c r="AY60" s="537"/>
      <c r="AZ60" s="537"/>
      <c r="BA60" s="537"/>
      <c r="BB60" s="537"/>
      <c r="BC60" s="537"/>
      <c r="BD60" s="537"/>
      <c r="BE60" s="537"/>
      <c r="BF60" s="537"/>
      <c r="BG60" s="537"/>
      <c r="BH60" s="537"/>
      <c r="BI60" s="537"/>
      <c r="BJ60" s="537"/>
      <c r="BK60" s="537"/>
      <c r="BL60" s="537"/>
      <c r="BM60" s="537"/>
      <c r="BN60" s="537"/>
      <c r="BO60" s="537"/>
      <c r="BP60" s="537"/>
      <c r="BQ60" s="537"/>
      <c r="BR60" s="537"/>
      <c r="BS60" s="537"/>
      <c r="BT60" s="537"/>
      <c r="BU60" s="537"/>
      <c r="BV60" s="537"/>
      <c r="BW60" s="537"/>
    </row>
    <row r="61" spans="1:75" x14ac:dyDescent="0.15">
      <c r="A61" s="535"/>
      <c r="B61" s="534"/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3"/>
      <c r="N61" s="537"/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7"/>
      <c r="Z61" s="537"/>
      <c r="AA61" s="537"/>
      <c r="AB61" s="537"/>
      <c r="AC61" s="537"/>
      <c r="AD61" s="537"/>
      <c r="AE61" s="537"/>
      <c r="AF61" s="537"/>
      <c r="AG61" s="537"/>
      <c r="AH61" s="537"/>
      <c r="AI61" s="537"/>
      <c r="AJ61" s="537"/>
      <c r="AK61" s="537"/>
      <c r="AL61" s="537"/>
      <c r="AM61" s="537"/>
      <c r="AN61" s="537"/>
      <c r="AO61" s="537"/>
      <c r="AP61" s="537"/>
      <c r="AQ61" s="537"/>
      <c r="AR61" s="537"/>
      <c r="AS61" s="537"/>
      <c r="AT61" s="537"/>
      <c r="AU61" s="537"/>
      <c r="AV61" s="537"/>
      <c r="AW61" s="537"/>
      <c r="AX61" s="537"/>
      <c r="AY61" s="537"/>
      <c r="AZ61" s="537"/>
      <c r="BA61" s="537"/>
      <c r="BB61" s="537"/>
      <c r="BC61" s="537"/>
      <c r="BD61" s="537"/>
      <c r="BE61" s="537"/>
      <c r="BF61" s="537"/>
      <c r="BG61" s="537"/>
      <c r="BH61" s="537"/>
      <c r="BI61" s="537"/>
      <c r="BJ61" s="537"/>
      <c r="BK61" s="537"/>
      <c r="BL61" s="537"/>
      <c r="BM61" s="537"/>
      <c r="BN61" s="537"/>
      <c r="BO61" s="537"/>
      <c r="BP61" s="537"/>
      <c r="BQ61" s="537"/>
      <c r="BR61" s="537"/>
      <c r="BS61" s="537"/>
      <c r="BT61" s="537"/>
      <c r="BU61" s="537"/>
      <c r="BV61" s="537"/>
      <c r="BW61" s="537"/>
    </row>
    <row r="62" spans="1:75" x14ac:dyDescent="0.15">
      <c r="A62" s="535"/>
      <c r="B62" s="534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3"/>
      <c r="N62" s="537"/>
      <c r="O62" s="537"/>
      <c r="P62" s="537"/>
      <c r="Q62" s="537"/>
      <c r="R62" s="537"/>
      <c r="S62" s="537"/>
      <c r="T62" s="537"/>
      <c r="U62" s="537"/>
      <c r="V62" s="537"/>
      <c r="W62" s="537"/>
      <c r="X62" s="537"/>
      <c r="Y62" s="537"/>
      <c r="Z62" s="537"/>
      <c r="AA62" s="537"/>
      <c r="AB62" s="537"/>
      <c r="AC62" s="537"/>
      <c r="AD62" s="537"/>
      <c r="AE62" s="537"/>
      <c r="AF62" s="537"/>
      <c r="AG62" s="537"/>
      <c r="AH62" s="537"/>
      <c r="AI62" s="537"/>
      <c r="AJ62" s="537"/>
      <c r="AK62" s="537"/>
      <c r="AL62" s="537"/>
      <c r="AM62" s="537"/>
      <c r="AN62" s="537"/>
      <c r="AO62" s="537"/>
      <c r="AP62" s="537"/>
      <c r="AQ62" s="537"/>
      <c r="AR62" s="537"/>
      <c r="AS62" s="537"/>
      <c r="AT62" s="537"/>
      <c r="AU62" s="537"/>
      <c r="AV62" s="537"/>
      <c r="AW62" s="537"/>
      <c r="AX62" s="537"/>
      <c r="AY62" s="537"/>
      <c r="AZ62" s="537"/>
      <c r="BA62" s="537"/>
      <c r="BB62" s="537"/>
      <c r="BC62" s="537"/>
      <c r="BD62" s="537"/>
      <c r="BE62" s="537"/>
      <c r="BF62" s="537"/>
      <c r="BG62" s="537"/>
      <c r="BH62" s="537"/>
      <c r="BI62" s="537"/>
      <c r="BJ62" s="537"/>
      <c r="BK62" s="537"/>
      <c r="BL62" s="537"/>
      <c r="BM62" s="537"/>
      <c r="BN62" s="537"/>
      <c r="BO62" s="537"/>
      <c r="BP62" s="537"/>
      <c r="BQ62" s="537"/>
      <c r="BR62" s="537"/>
      <c r="BS62" s="537"/>
      <c r="BT62" s="537"/>
      <c r="BU62" s="537"/>
      <c r="BV62" s="537"/>
      <c r="BW62" s="537"/>
    </row>
    <row r="63" spans="1:75" x14ac:dyDescent="0.15">
      <c r="A63" s="535"/>
      <c r="B63" s="534"/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3"/>
      <c r="N63" s="537"/>
      <c r="O63" s="537"/>
      <c r="P63" s="537"/>
      <c r="Q63" s="537"/>
      <c r="R63" s="537"/>
      <c r="S63" s="537"/>
      <c r="T63" s="537"/>
      <c r="U63" s="537"/>
      <c r="V63" s="537"/>
      <c r="W63" s="537"/>
      <c r="X63" s="537"/>
      <c r="Y63" s="537"/>
      <c r="Z63" s="537"/>
      <c r="AA63" s="537"/>
      <c r="AB63" s="537"/>
      <c r="AC63" s="537"/>
      <c r="AD63" s="537"/>
      <c r="AE63" s="537"/>
      <c r="AF63" s="537"/>
      <c r="AG63" s="537"/>
      <c r="AH63" s="537"/>
      <c r="AI63" s="537"/>
      <c r="AJ63" s="537"/>
      <c r="AK63" s="537"/>
      <c r="AL63" s="537"/>
      <c r="AM63" s="537"/>
      <c r="AN63" s="537"/>
      <c r="AO63" s="537"/>
      <c r="AP63" s="53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  <c r="BB63" s="537"/>
      <c r="BC63" s="537"/>
      <c r="BD63" s="537"/>
      <c r="BE63" s="537"/>
      <c r="BF63" s="537"/>
      <c r="BG63" s="537"/>
      <c r="BH63" s="537"/>
      <c r="BI63" s="537"/>
      <c r="BJ63" s="537"/>
      <c r="BK63" s="537"/>
      <c r="BL63" s="537"/>
      <c r="BM63" s="537"/>
      <c r="BN63" s="537"/>
      <c r="BO63" s="537"/>
      <c r="BP63" s="537"/>
      <c r="BQ63" s="537"/>
      <c r="BR63" s="537"/>
      <c r="BS63" s="537"/>
      <c r="BT63" s="537"/>
      <c r="BU63" s="537"/>
      <c r="BV63" s="537"/>
      <c r="BW63" s="537"/>
    </row>
    <row r="64" spans="1:75" x14ac:dyDescent="0.15">
      <c r="A64" s="535"/>
      <c r="B64" s="534"/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3"/>
      <c r="N64" s="537"/>
      <c r="O64" s="537"/>
      <c r="P64" s="537"/>
      <c r="Q64" s="537"/>
      <c r="R64" s="537"/>
      <c r="S64" s="537"/>
      <c r="T64" s="537"/>
      <c r="U64" s="537"/>
      <c r="V64" s="537"/>
      <c r="W64" s="537"/>
      <c r="X64" s="537"/>
      <c r="Y64" s="537"/>
      <c r="Z64" s="537"/>
      <c r="AA64" s="537"/>
      <c r="AB64" s="537"/>
      <c r="AC64" s="537"/>
      <c r="AD64" s="537"/>
      <c r="AE64" s="537"/>
      <c r="AF64" s="537"/>
      <c r="AG64" s="537"/>
      <c r="AH64" s="537"/>
      <c r="AI64" s="537"/>
      <c r="AJ64" s="537"/>
      <c r="AK64" s="537"/>
      <c r="AL64" s="537"/>
      <c r="AM64" s="537"/>
      <c r="AN64" s="537"/>
      <c r="AO64" s="537"/>
      <c r="AP64" s="537"/>
      <c r="AQ64" s="537"/>
      <c r="AR64" s="537"/>
      <c r="AS64" s="537"/>
      <c r="AT64" s="537"/>
      <c r="AU64" s="537"/>
      <c r="AV64" s="537"/>
      <c r="AW64" s="537"/>
      <c r="AX64" s="537"/>
      <c r="AY64" s="537"/>
      <c r="AZ64" s="537"/>
      <c r="BA64" s="537"/>
      <c r="BB64" s="537"/>
      <c r="BC64" s="537"/>
      <c r="BD64" s="537"/>
      <c r="BE64" s="537"/>
      <c r="BF64" s="537"/>
      <c r="BG64" s="537"/>
      <c r="BH64" s="537"/>
      <c r="BI64" s="537"/>
      <c r="BJ64" s="537"/>
      <c r="BK64" s="537"/>
      <c r="BL64" s="537"/>
      <c r="BM64" s="537"/>
      <c r="BN64" s="537"/>
      <c r="BO64" s="537"/>
      <c r="BP64" s="537"/>
      <c r="BQ64" s="537"/>
      <c r="BR64" s="537"/>
      <c r="BS64" s="537"/>
      <c r="BT64" s="537"/>
      <c r="BU64" s="537"/>
      <c r="BV64" s="537"/>
      <c r="BW64" s="537"/>
    </row>
    <row r="65" spans="1:75" x14ac:dyDescent="0.15">
      <c r="A65" s="535"/>
      <c r="B65" s="534"/>
      <c r="C65" s="534"/>
      <c r="D65" s="534"/>
      <c r="E65" s="534"/>
      <c r="F65" s="534"/>
      <c r="G65" s="534"/>
      <c r="H65" s="534"/>
      <c r="I65" s="534"/>
      <c r="J65" s="534"/>
      <c r="K65" s="534"/>
      <c r="L65" s="534"/>
      <c r="M65" s="533"/>
      <c r="N65" s="537"/>
      <c r="O65" s="537"/>
      <c r="P65" s="537"/>
      <c r="Q65" s="537"/>
      <c r="R65" s="537"/>
      <c r="S65" s="537"/>
      <c r="T65" s="537"/>
      <c r="U65" s="537"/>
      <c r="V65" s="537"/>
      <c r="W65" s="537"/>
      <c r="X65" s="537"/>
      <c r="Y65" s="537"/>
      <c r="Z65" s="537"/>
      <c r="AA65" s="537"/>
      <c r="AB65" s="537"/>
      <c r="AC65" s="537"/>
      <c r="AD65" s="537"/>
      <c r="AE65" s="537"/>
      <c r="AF65" s="537"/>
      <c r="AG65" s="537"/>
      <c r="AH65" s="537"/>
      <c r="AI65" s="537"/>
      <c r="AJ65" s="537"/>
      <c r="AK65" s="537"/>
      <c r="AL65" s="537"/>
      <c r="AM65" s="537"/>
      <c r="AN65" s="537"/>
      <c r="AO65" s="537"/>
      <c r="AP65" s="537"/>
      <c r="AQ65" s="537"/>
      <c r="AR65" s="537"/>
      <c r="AS65" s="537"/>
      <c r="AT65" s="537"/>
      <c r="AU65" s="537"/>
      <c r="AV65" s="537"/>
      <c r="AW65" s="537"/>
      <c r="AX65" s="537"/>
      <c r="AY65" s="537"/>
      <c r="AZ65" s="537"/>
      <c r="BA65" s="537"/>
      <c r="BB65" s="537"/>
      <c r="BC65" s="537"/>
      <c r="BD65" s="537"/>
      <c r="BE65" s="537"/>
      <c r="BF65" s="537"/>
      <c r="BG65" s="537"/>
      <c r="BH65" s="537"/>
      <c r="BI65" s="537"/>
      <c r="BJ65" s="537"/>
      <c r="BK65" s="537"/>
      <c r="BL65" s="537"/>
      <c r="BM65" s="537"/>
      <c r="BN65" s="537"/>
      <c r="BO65" s="537"/>
      <c r="BP65" s="537"/>
      <c r="BQ65" s="537"/>
      <c r="BR65" s="537"/>
      <c r="BS65" s="537"/>
      <c r="BT65" s="537"/>
      <c r="BU65" s="537"/>
      <c r="BV65" s="537"/>
      <c r="BW65" s="537"/>
    </row>
    <row r="66" spans="1:75" x14ac:dyDescent="0.15">
      <c r="A66" s="535"/>
      <c r="B66" s="534"/>
      <c r="C66" s="534"/>
      <c r="D66" s="534"/>
      <c r="E66" s="534"/>
      <c r="F66" s="534"/>
      <c r="G66" s="534"/>
      <c r="H66" s="534"/>
      <c r="I66" s="534"/>
      <c r="J66" s="534"/>
      <c r="K66" s="534"/>
      <c r="L66" s="534"/>
      <c r="M66" s="533"/>
      <c r="N66" s="537"/>
      <c r="O66" s="537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7"/>
      <c r="AA66" s="537"/>
      <c r="AB66" s="537"/>
      <c r="AC66" s="537"/>
      <c r="AD66" s="537"/>
      <c r="AE66" s="537"/>
      <c r="AF66" s="537"/>
      <c r="AG66" s="537"/>
      <c r="AH66" s="537"/>
      <c r="AI66" s="537"/>
      <c r="AJ66" s="537"/>
      <c r="AK66" s="537"/>
      <c r="AL66" s="537"/>
      <c r="AM66" s="537"/>
      <c r="AN66" s="537"/>
      <c r="AO66" s="537"/>
      <c r="AP66" s="537"/>
      <c r="AQ66" s="537"/>
      <c r="AR66" s="537"/>
      <c r="AS66" s="537"/>
      <c r="AT66" s="537"/>
      <c r="AU66" s="537"/>
      <c r="AV66" s="537"/>
      <c r="AW66" s="537"/>
      <c r="AX66" s="537"/>
      <c r="AY66" s="537"/>
      <c r="AZ66" s="537"/>
      <c r="BA66" s="537"/>
      <c r="BB66" s="537"/>
      <c r="BC66" s="537"/>
      <c r="BD66" s="537"/>
      <c r="BE66" s="537"/>
      <c r="BF66" s="537"/>
      <c r="BG66" s="537"/>
      <c r="BH66" s="537"/>
      <c r="BI66" s="537"/>
      <c r="BJ66" s="537"/>
      <c r="BK66" s="537"/>
      <c r="BL66" s="537"/>
      <c r="BM66" s="537"/>
      <c r="BN66" s="537"/>
      <c r="BO66" s="537"/>
      <c r="BP66" s="537"/>
      <c r="BQ66" s="537"/>
      <c r="BR66" s="537"/>
      <c r="BS66" s="537"/>
      <c r="BT66" s="537"/>
      <c r="BU66" s="537"/>
      <c r="BV66" s="537"/>
      <c r="BW66" s="537"/>
    </row>
    <row r="67" spans="1:75" x14ac:dyDescent="0.15">
      <c r="A67" s="535"/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534"/>
      <c r="M67" s="533"/>
      <c r="N67" s="537"/>
      <c r="O67" s="537"/>
      <c r="P67" s="537"/>
      <c r="Q67" s="537"/>
      <c r="R67" s="537"/>
      <c r="S67" s="537"/>
      <c r="T67" s="537"/>
      <c r="U67" s="537"/>
      <c r="V67" s="537"/>
      <c r="W67" s="537"/>
      <c r="X67" s="537"/>
      <c r="Y67" s="537"/>
      <c r="Z67" s="537"/>
      <c r="AA67" s="537"/>
      <c r="AB67" s="537"/>
      <c r="AC67" s="537"/>
      <c r="AD67" s="537"/>
      <c r="AE67" s="537"/>
      <c r="AF67" s="537"/>
      <c r="AG67" s="537"/>
      <c r="AH67" s="537"/>
      <c r="AI67" s="537"/>
      <c r="AJ67" s="537"/>
      <c r="AK67" s="537"/>
      <c r="AL67" s="537"/>
      <c r="AM67" s="537"/>
      <c r="AN67" s="537"/>
      <c r="AO67" s="537"/>
      <c r="AP67" s="537"/>
      <c r="AQ67" s="537"/>
      <c r="AR67" s="537"/>
      <c r="AS67" s="537"/>
      <c r="AT67" s="537"/>
      <c r="AU67" s="537"/>
      <c r="AV67" s="537"/>
      <c r="AW67" s="537"/>
      <c r="AX67" s="537"/>
      <c r="AY67" s="537"/>
      <c r="AZ67" s="537"/>
      <c r="BA67" s="537"/>
      <c r="BB67" s="537"/>
      <c r="BC67" s="537"/>
      <c r="BD67" s="537"/>
      <c r="BE67" s="537"/>
      <c r="BF67" s="537"/>
      <c r="BG67" s="537"/>
      <c r="BH67" s="537"/>
      <c r="BI67" s="537"/>
      <c r="BJ67" s="537"/>
      <c r="BK67" s="537"/>
      <c r="BL67" s="537"/>
      <c r="BM67" s="537"/>
      <c r="BN67" s="537"/>
      <c r="BO67" s="537"/>
      <c r="BP67" s="537"/>
      <c r="BQ67" s="537"/>
      <c r="BR67" s="537"/>
      <c r="BS67" s="537"/>
      <c r="BT67" s="537"/>
      <c r="BU67" s="537"/>
      <c r="BV67" s="537"/>
      <c r="BW67" s="537"/>
    </row>
    <row r="68" spans="1:75" x14ac:dyDescent="0.15">
      <c r="A68" s="535"/>
      <c r="B68" s="534"/>
      <c r="C68" s="534"/>
      <c r="D68" s="534"/>
      <c r="E68" s="534"/>
      <c r="F68" s="534"/>
      <c r="G68" s="534"/>
      <c r="H68" s="534"/>
      <c r="I68" s="534"/>
      <c r="J68" s="534"/>
      <c r="K68" s="534"/>
      <c r="L68" s="534"/>
      <c r="M68" s="533"/>
      <c r="N68" s="537"/>
      <c r="O68" s="537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7"/>
      <c r="AL68" s="537"/>
      <c r="AM68" s="537"/>
      <c r="AN68" s="537"/>
      <c r="AO68" s="537"/>
      <c r="AP68" s="537"/>
      <c r="AQ68" s="537"/>
      <c r="AR68" s="537"/>
      <c r="AS68" s="537"/>
      <c r="AT68" s="537"/>
      <c r="AU68" s="537"/>
      <c r="AV68" s="537"/>
      <c r="AW68" s="537"/>
      <c r="AX68" s="537"/>
      <c r="AY68" s="537"/>
      <c r="AZ68" s="537"/>
      <c r="BA68" s="537"/>
      <c r="BB68" s="537"/>
      <c r="BC68" s="537"/>
      <c r="BD68" s="537"/>
      <c r="BE68" s="537"/>
      <c r="BF68" s="537"/>
      <c r="BG68" s="537"/>
      <c r="BH68" s="537"/>
      <c r="BI68" s="537"/>
      <c r="BJ68" s="537"/>
      <c r="BK68" s="537"/>
      <c r="BL68" s="537"/>
      <c r="BM68" s="537"/>
      <c r="BN68" s="537"/>
      <c r="BO68" s="537"/>
      <c r="BP68" s="537"/>
      <c r="BQ68" s="537"/>
      <c r="BR68" s="537"/>
      <c r="BS68" s="537"/>
      <c r="BT68" s="537"/>
      <c r="BU68" s="537"/>
      <c r="BV68" s="537"/>
      <c r="BW68" s="537"/>
    </row>
    <row r="69" spans="1:75" x14ac:dyDescent="0.15">
      <c r="A69" s="535"/>
      <c r="B69" s="534"/>
      <c r="C69" s="534"/>
      <c r="D69" s="534"/>
      <c r="E69" s="534"/>
      <c r="F69" s="534"/>
      <c r="G69" s="534"/>
      <c r="H69" s="534"/>
      <c r="I69" s="534"/>
      <c r="J69" s="534"/>
      <c r="K69" s="534"/>
      <c r="L69" s="534"/>
      <c r="M69" s="533"/>
      <c r="N69" s="537"/>
      <c r="O69" s="537"/>
      <c r="P69" s="537"/>
      <c r="Q69" s="537"/>
      <c r="R69" s="537"/>
      <c r="S69" s="537"/>
      <c r="T69" s="537"/>
      <c r="U69" s="537"/>
      <c r="V69" s="537"/>
      <c r="W69" s="537"/>
      <c r="X69" s="537"/>
      <c r="Y69" s="537"/>
      <c r="Z69" s="537"/>
      <c r="AA69" s="537"/>
      <c r="AB69" s="537"/>
      <c r="AC69" s="537"/>
      <c r="AD69" s="537"/>
      <c r="AE69" s="537"/>
      <c r="AF69" s="537"/>
      <c r="AG69" s="537"/>
      <c r="AH69" s="537"/>
      <c r="AI69" s="537"/>
      <c r="AJ69" s="537"/>
      <c r="AK69" s="537"/>
      <c r="AL69" s="537"/>
      <c r="AM69" s="537"/>
      <c r="AN69" s="537"/>
      <c r="AO69" s="537"/>
      <c r="AP69" s="537"/>
      <c r="AQ69" s="537"/>
      <c r="AR69" s="537"/>
      <c r="AS69" s="537"/>
      <c r="AT69" s="537"/>
      <c r="AU69" s="537"/>
      <c r="AV69" s="537"/>
      <c r="AW69" s="537"/>
      <c r="AX69" s="537"/>
      <c r="AY69" s="537"/>
      <c r="AZ69" s="537"/>
      <c r="BA69" s="537"/>
      <c r="BB69" s="537"/>
      <c r="BC69" s="537"/>
      <c r="BD69" s="537"/>
      <c r="BE69" s="537"/>
      <c r="BF69" s="537"/>
      <c r="BG69" s="537"/>
      <c r="BH69" s="537"/>
      <c r="BI69" s="537"/>
      <c r="BJ69" s="537"/>
      <c r="BK69" s="537"/>
      <c r="BL69" s="537"/>
      <c r="BM69" s="537"/>
      <c r="BN69" s="537"/>
      <c r="BO69" s="537"/>
      <c r="BP69" s="537"/>
      <c r="BQ69" s="537"/>
      <c r="BR69" s="537"/>
      <c r="BS69" s="537"/>
      <c r="BT69" s="537"/>
      <c r="BU69" s="537"/>
      <c r="BV69" s="537"/>
      <c r="BW69" s="537"/>
    </row>
    <row r="70" spans="1:75" s="538" customFormat="1" ht="16" x14ac:dyDescent="0.2">
      <c r="A70" s="535"/>
      <c r="B70" s="534"/>
      <c r="C70" s="534"/>
      <c r="D70" s="534"/>
      <c r="E70" s="534"/>
      <c r="F70" s="534"/>
      <c r="G70" s="534"/>
      <c r="H70" s="534"/>
      <c r="I70" s="534"/>
      <c r="J70" s="534"/>
      <c r="K70" s="534"/>
      <c r="L70" s="534"/>
      <c r="M70" s="533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39"/>
      <c r="AK70" s="539"/>
      <c r="AL70" s="539"/>
      <c r="AM70" s="539"/>
      <c r="AN70" s="539"/>
      <c r="AO70" s="539"/>
      <c r="AP70" s="539"/>
      <c r="AQ70" s="539"/>
      <c r="AR70" s="539"/>
      <c r="AS70" s="539"/>
      <c r="AT70" s="539"/>
      <c r="AU70" s="539"/>
      <c r="AV70" s="539"/>
      <c r="AW70" s="539"/>
      <c r="AX70" s="539"/>
      <c r="AY70" s="539"/>
      <c r="AZ70" s="539"/>
      <c r="BA70" s="539"/>
      <c r="BB70" s="539"/>
      <c r="BC70" s="539"/>
      <c r="BD70" s="539"/>
      <c r="BE70" s="539"/>
      <c r="BF70" s="539"/>
      <c r="BG70" s="539"/>
      <c r="BH70" s="539"/>
      <c r="BI70" s="539"/>
      <c r="BJ70" s="539"/>
      <c r="BK70" s="539"/>
      <c r="BL70" s="539"/>
      <c r="BM70" s="539"/>
      <c r="BN70" s="539"/>
      <c r="BO70" s="539"/>
      <c r="BP70" s="539"/>
      <c r="BQ70" s="539"/>
      <c r="BR70" s="539"/>
      <c r="BS70" s="539"/>
      <c r="BT70" s="539"/>
      <c r="BU70" s="539"/>
      <c r="BV70" s="539"/>
      <c r="BW70" s="539"/>
    </row>
    <row r="71" spans="1:75" x14ac:dyDescent="0.15">
      <c r="A71" s="535"/>
      <c r="B71" s="534"/>
      <c r="C71" s="534"/>
      <c r="D71" s="534"/>
      <c r="E71" s="534"/>
      <c r="F71" s="534"/>
      <c r="G71" s="534"/>
      <c r="H71" s="534"/>
      <c r="I71" s="534"/>
      <c r="J71" s="534"/>
      <c r="K71" s="534"/>
      <c r="L71" s="534"/>
      <c r="M71" s="533"/>
      <c r="N71" s="537"/>
      <c r="O71" s="537"/>
      <c r="P71" s="537"/>
      <c r="Q71" s="537"/>
      <c r="R71" s="537"/>
      <c r="S71" s="537"/>
      <c r="T71" s="537"/>
      <c r="U71" s="537"/>
      <c r="V71" s="537"/>
      <c r="W71" s="537"/>
      <c r="X71" s="537"/>
      <c r="Y71" s="537"/>
      <c r="Z71" s="537"/>
      <c r="AA71" s="537"/>
      <c r="AB71" s="537"/>
      <c r="AC71" s="537"/>
      <c r="AD71" s="537"/>
      <c r="AE71" s="537"/>
      <c r="AF71" s="537"/>
      <c r="AG71" s="537"/>
      <c r="AH71" s="537"/>
      <c r="AI71" s="537"/>
      <c r="AJ71" s="537"/>
      <c r="AK71" s="537"/>
      <c r="AL71" s="537"/>
      <c r="AM71" s="537"/>
      <c r="AN71" s="537"/>
      <c r="AO71" s="537"/>
      <c r="AP71" s="537"/>
      <c r="AQ71" s="537"/>
      <c r="AR71" s="537"/>
      <c r="AS71" s="537"/>
      <c r="AT71" s="537"/>
      <c r="AU71" s="537"/>
      <c r="AV71" s="537"/>
      <c r="AW71" s="537"/>
      <c r="AX71" s="537"/>
      <c r="AY71" s="537"/>
      <c r="AZ71" s="537"/>
      <c r="BA71" s="537"/>
      <c r="BB71" s="537"/>
      <c r="BC71" s="537"/>
      <c r="BD71" s="537"/>
      <c r="BE71" s="537"/>
      <c r="BF71" s="537"/>
      <c r="BG71" s="537"/>
      <c r="BH71" s="537"/>
      <c r="BI71" s="537"/>
      <c r="BJ71" s="537"/>
      <c r="BK71" s="537"/>
      <c r="BL71" s="537"/>
      <c r="BM71" s="537"/>
      <c r="BN71" s="537"/>
      <c r="BO71" s="537"/>
      <c r="BP71" s="537"/>
      <c r="BQ71" s="537"/>
      <c r="BR71" s="537"/>
      <c r="BS71" s="537"/>
      <c r="BT71" s="537"/>
      <c r="BU71" s="537"/>
      <c r="BV71" s="537"/>
      <c r="BW71" s="537"/>
    </row>
    <row r="72" spans="1:75" x14ac:dyDescent="0.15">
      <c r="A72" s="535"/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3"/>
      <c r="N72" s="537"/>
      <c r="O72" s="537"/>
      <c r="P72" s="537"/>
      <c r="Q72" s="537"/>
      <c r="R72" s="537"/>
      <c r="S72" s="537"/>
      <c r="T72" s="537"/>
      <c r="U72" s="537"/>
      <c r="V72" s="537"/>
      <c r="W72" s="537"/>
      <c r="X72" s="537"/>
      <c r="Y72" s="537"/>
      <c r="Z72" s="537"/>
      <c r="AA72" s="537"/>
      <c r="AB72" s="537"/>
      <c r="AC72" s="537"/>
      <c r="AD72" s="537"/>
      <c r="AE72" s="537"/>
      <c r="AF72" s="537"/>
      <c r="AG72" s="537"/>
      <c r="AH72" s="537"/>
      <c r="AI72" s="537"/>
      <c r="AJ72" s="537"/>
      <c r="AK72" s="537"/>
      <c r="AL72" s="537"/>
      <c r="AM72" s="537"/>
      <c r="AN72" s="537"/>
      <c r="AO72" s="537"/>
      <c r="AP72" s="537"/>
      <c r="AQ72" s="537"/>
      <c r="AR72" s="537"/>
      <c r="AS72" s="537"/>
      <c r="AT72" s="537"/>
      <c r="AU72" s="537"/>
      <c r="AV72" s="537"/>
      <c r="AW72" s="537"/>
      <c r="AX72" s="537"/>
      <c r="AY72" s="537"/>
      <c r="AZ72" s="537"/>
      <c r="BA72" s="537"/>
      <c r="BB72" s="537"/>
      <c r="BC72" s="537"/>
      <c r="BD72" s="537"/>
      <c r="BE72" s="537"/>
      <c r="BF72" s="537"/>
      <c r="BG72" s="537"/>
      <c r="BH72" s="537"/>
      <c r="BI72" s="537"/>
      <c r="BJ72" s="537"/>
      <c r="BK72" s="537"/>
      <c r="BL72" s="537"/>
      <c r="BM72" s="537"/>
      <c r="BN72" s="537"/>
      <c r="BO72" s="537"/>
      <c r="BP72" s="537"/>
      <c r="BQ72" s="537"/>
      <c r="BR72" s="537"/>
      <c r="BS72" s="537"/>
      <c r="BT72" s="537"/>
      <c r="BU72" s="537"/>
      <c r="BV72" s="537"/>
      <c r="BW72" s="537"/>
    </row>
    <row r="73" spans="1:75" x14ac:dyDescent="0.15">
      <c r="A73" s="535"/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3"/>
      <c r="N73" s="537"/>
      <c r="O73" s="537"/>
      <c r="P73" s="537"/>
      <c r="Q73" s="537"/>
      <c r="R73" s="537"/>
      <c r="S73" s="537"/>
      <c r="T73" s="537"/>
      <c r="U73" s="537"/>
      <c r="V73" s="537"/>
      <c r="W73" s="537"/>
      <c r="X73" s="537"/>
      <c r="Y73" s="537"/>
      <c r="Z73" s="537"/>
      <c r="AA73" s="537"/>
      <c r="AB73" s="537"/>
      <c r="AC73" s="537"/>
      <c r="AD73" s="537"/>
      <c r="AE73" s="537"/>
      <c r="AF73" s="537"/>
      <c r="AG73" s="537"/>
      <c r="AH73" s="537"/>
      <c r="AI73" s="537"/>
      <c r="AJ73" s="537"/>
      <c r="AK73" s="537"/>
      <c r="AL73" s="537"/>
      <c r="AM73" s="537"/>
      <c r="AN73" s="537"/>
      <c r="AO73" s="537"/>
      <c r="AP73" s="537"/>
      <c r="AQ73" s="537"/>
      <c r="AR73" s="537"/>
      <c r="AS73" s="537"/>
      <c r="AT73" s="537"/>
      <c r="AU73" s="537"/>
      <c r="AV73" s="537"/>
      <c r="AW73" s="537"/>
      <c r="AX73" s="537"/>
      <c r="AY73" s="537"/>
      <c r="AZ73" s="537"/>
      <c r="BA73" s="537"/>
      <c r="BB73" s="537"/>
      <c r="BC73" s="537"/>
      <c r="BD73" s="537"/>
      <c r="BE73" s="537"/>
      <c r="BF73" s="537"/>
      <c r="BG73" s="537"/>
      <c r="BH73" s="537"/>
      <c r="BI73" s="537"/>
      <c r="BJ73" s="537"/>
      <c r="BK73" s="537"/>
      <c r="BL73" s="537"/>
      <c r="BM73" s="537"/>
      <c r="BN73" s="537"/>
      <c r="BO73" s="537"/>
      <c r="BP73" s="537"/>
      <c r="BQ73" s="537"/>
      <c r="BR73" s="537"/>
      <c r="BS73" s="537"/>
      <c r="BT73" s="537"/>
      <c r="BU73" s="537"/>
      <c r="BV73" s="537"/>
      <c r="BW73" s="537"/>
    </row>
    <row r="74" spans="1:75" x14ac:dyDescent="0.15">
      <c r="A74" s="535"/>
      <c r="B74" s="534"/>
      <c r="C74" s="534"/>
      <c r="D74" s="534"/>
      <c r="E74" s="534"/>
      <c r="F74" s="534"/>
      <c r="G74" s="534"/>
      <c r="H74" s="534"/>
      <c r="I74" s="534"/>
      <c r="J74" s="534"/>
      <c r="K74" s="534"/>
      <c r="L74" s="534"/>
      <c r="M74" s="533"/>
      <c r="N74" s="537"/>
      <c r="O74" s="537"/>
      <c r="P74" s="537"/>
      <c r="Q74" s="537"/>
      <c r="R74" s="537"/>
      <c r="S74" s="537"/>
      <c r="T74" s="537"/>
      <c r="U74" s="537"/>
      <c r="V74" s="537"/>
      <c r="W74" s="537"/>
      <c r="X74" s="537"/>
      <c r="Y74" s="537"/>
      <c r="Z74" s="537"/>
      <c r="AA74" s="537"/>
      <c r="AB74" s="537"/>
      <c r="AC74" s="537"/>
      <c r="AD74" s="537"/>
      <c r="AE74" s="537"/>
      <c r="AF74" s="537"/>
      <c r="AG74" s="537"/>
      <c r="AH74" s="537"/>
      <c r="AI74" s="537"/>
      <c r="AJ74" s="537"/>
      <c r="AK74" s="537"/>
      <c r="AL74" s="537"/>
      <c r="AM74" s="537"/>
      <c r="AN74" s="537"/>
      <c r="AO74" s="537"/>
      <c r="AP74" s="537"/>
      <c r="AQ74" s="537"/>
      <c r="AR74" s="537"/>
      <c r="AS74" s="537"/>
      <c r="AT74" s="537"/>
      <c r="AU74" s="537"/>
      <c r="AV74" s="537"/>
      <c r="AW74" s="537"/>
      <c r="AX74" s="537"/>
      <c r="AY74" s="537"/>
      <c r="AZ74" s="537"/>
      <c r="BA74" s="537"/>
      <c r="BB74" s="537"/>
      <c r="BC74" s="537"/>
      <c r="BD74" s="537"/>
      <c r="BE74" s="537"/>
      <c r="BF74" s="537"/>
      <c r="BG74" s="537"/>
      <c r="BH74" s="537"/>
      <c r="BI74" s="537"/>
      <c r="BJ74" s="537"/>
      <c r="BK74" s="537"/>
      <c r="BL74" s="537"/>
      <c r="BM74" s="537"/>
      <c r="BN74" s="537"/>
      <c r="BO74" s="537"/>
      <c r="BP74" s="537"/>
      <c r="BQ74" s="537"/>
      <c r="BR74" s="537"/>
      <c r="BS74" s="537"/>
      <c r="BT74" s="537"/>
      <c r="BU74" s="537"/>
      <c r="BV74" s="537"/>
      <c r="BW74" s="537"/>
    </row>
    <row r="75" spans="1:75" x14ac:dyDescent="0.15">
      <c r="A75" s="535"/>
      <c r="B75" s="534"/>
      <c r="C75" s="534"/>
      <c r="D75" s="534"/>
      <c r="E75" s="534"/>
      <c r="F75" s="534"/>
      <c r="G75" s="534"/>
      <c r="H75" s="534"/>
      <c r="I75" s="534"/>
      <c r="J75" s="534"/>
      <c r="K75" s="534"/>
      <c r="L75" s="534"/>
      <c r="M75" s="533"/>
      <c r="N75" s="537"/>
      <c r="O75" s="537"/>
      <c r="P75" s="537"/>
      <c r="Q75" s="537"/>
      <c r="R75" s="537"/>
      <c r="S75" s="537"/>
      <c r="T75" s="537"/>
      <c r="U75" s="537"/>
      <c r="V75" s="537"/>
      <c r="W75" s="537"/>
      <c r="X75" s="537"/>
      <c r="Y75" s="537"/>
      <c r="Z75" s="537"/>
      <c r="AA75" s="537"/>
      <c r="AB75" s="537"/>
      <c r="AC75" s="537"/>
      <c r="AD75" s="537"/>
      <c r="AE75" s="537"/>
      <c r="AF75" s="537"/>
      <c r="AG75" s="537"/>
      <c r="AH75" s="537"/>
      <c r="AI75" s="537"/>
      <c r="AJ75" s="537"/>
      <c r="AK75" s="537"/>
      <c r="AL75" s="537"/>
      <c r="AM75" s="537"/>
      <c r="AN75" s="537"/>
      <c r="AO75" s="537"/>
      <c r="AP75" s="537"/>
      <c r="AQ75" s="537"/>
      <c r="AR75" s="537"/>
      <c r="AS75" s="537"/>
      <c r="AT75" s="537"/>
      <c r="AU75" s="537"/>
      <c r="AV75" s="537"/>
      <c r="AW75" s="537"/>
      <c r="AX75" s="537"/>
      <c r="AY75" s="537"/>
      <c r="AZ75" s="537"/>
      <c r="BA75" s="537"/>
      <c r="BB75" s="537"/>
      <c r="BC75" s="537"/>
      <c r="BD75" s="537"/>
      <c r="BE75" s="537"/>
      <c r="BF75" s="537"/>
      <c r="BG75" s="537"/>
      <c r="BH75" s="537"/>
      <c r="BI75" s="537"/>
      <c r="BJ75" s="537"/>
      <c r="BK75" s="537"/>
      <c r="BL75" s="537"/>
      <c r="BM75" s="537"/>
      <c r="BN75" s="537"/>
      <c r="BO75" s="537"/>
      <c r="BP75" s="537"/>
      <c r="BQ75" s="537"/>
      <c r="BR75" s="537"/>
      <c r="BS75" s="537"/>
      <c r="BT75" s="537"/>
      <c r="BU75" s="537"/>
      <c r="BV75" s="537"/>
      <c r="BW75" s="537"/>
    </row>
    <row r="76" spans="1:75" x14ac:dyDescent="0.15">
      <c r="A76" s="535"/>
      <c r="B76" s="534"/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533"/>
      <c r="N76" s="537"/>
      <c r="O76" s="537"/>
      <c r="P76" s="537"/>
      <c r="Q76" s="537"/>
      <c r="R76" s="537"/>
      <c r="S76" s="537"/>
      <c r="T76" s="537"/>
      <c r="U76" s="537"/>
      <c r="V76" s="537"/>
      <c r="W76" s="537"/>
      <c r="X76" s="537"/>
      <c r="Y76" s="537"/>
      <c r="Z76" s="537"/>
      <c r="AA76" s="537"/>
      <c r="AB76" s="537"/>
      <c r="AC76" s="537"/>
      <c r="AD76" s="537"/>
      <c r="AE76" s="537"/>
      <c r="AF76" s="537"/>
      <c r="AG76" s="537"/>
      <c r="AH76" s="537"/>
      <c r="AI76" s="537"/>
      <c r="AJ76" s="537"/>
      <c r="AK76" s="537"/>
      <c r="AL76" s="537"/>
      <c r="AM76" s="537"/>
      <c r="AN76" s="537"/>
      <c r="AO76" s="537"/>
      <c r="AP76" s="537"/>
      <c r="AQ76" s="537"/>
      <c r="AR76" s="537"/>
      <c r="AS76" s="537"/>
      <c r="AT76" s="537"/>
      <c r="AU76" s="537"/>
      <c r="AV76" s="537"/>
      <c r="AW76" s="537"/>
      <c r="AX76" s="537"/>
      <c r="AY76" s="537"/>
      <c r="AZ76" s="537"/>
      <c r="BA76" s="537"/>
      <c r="BB76" s="537"/>
      <c r="BC76" s="537"/>
      <c r="BD76" s="537"/>
      <c r="BE76" s="537"/>
      <c r="BF76" s="537"/>
      <c r="BG76" s="537"/>
      <c r="BH76" s="537"/>
      <c r="BI76" s="537"/>
      <c r="BJ76" s="537"/>
      <c r="BK76" s="537"/>
      <c r="BL76" s="537"/>
      <c r="BM76" s="537"/>
      <c r="BN76" s="537"/>
      <c r="BO76" s="537"/>
      <c r="BP76" s="537"/>
      <c r="BQ76" s="537"/>
      <c r="BR76" s="537"/>
      <c r="BS76" s="537"/>
      <c r="BT76" s="537"/>
      <c r="BU76" s="537"/>
      <c r="BV76" s="537"/>
      <c r="BW76" s="537"/>
    </row>
    <row r="77" spans="1:75" x14ac:dyDescent="0.15">
      <c r="A77" s="535"/>
      <c r="B77" s="534"/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533"/>
      <c r="N77" s="537"/>
      <c r="O77" s="537"/>
      <c r="P77" s="537"/>
      <c r="Q77" s="537"/>
      <c r="R77" s="537"/>
      <c r="S77" s="537"/>
      <c r="T77" s="537"/>
      <c r="U77" s="537"/>
      <c r="V77" s="537"/>
      <c r="W77" s="537"/>
      <c r="X77" s="537"/>
      <c r="Y77" s="537"/>
      <c r="Z77" s="537"/>
      <c r="AA77" s="537"/>
      <c r="AB77" s="537"/>
      <c r="AC77" s="537"/>
      <c r="AD77" s="537"/>
      <c r="AE77" s="537"/>
      <c r="AF77" s="537"/>
      <c r="AG77" s="537"/>
      <c r="AH77" s="537"/>
      <c r="AI77" s="537"/>
      <c r="AJ77" s="537"/>
      <c r="AK77" s="537"/>
      <c r="AL77" s="537"/>
      <c r="AM77" s="537"/>
      <c r="AN77" s="537"/>
      <c r="AO77" s="537"/>
      <c r="AP77" s="537"/>
      <c r="AQ77" s="537"/>
      <c r="AR77" s="537"/>
      <c r="AS77" s="537"/>
      <c r="AT77" s="537"/>
      <c r="AU77" s="537"/>
      <c r="AV77" s="537"/>
      <c r="AW77" s="537"/>
      <c r="AX77" s="537"/>
      <c r="AY77" s="537"/>
      <c r="AZ77" s="537"/>
      <c r="BA77" s="537"/>
      <c r="BB77" s="537"/>
      <c r="BC77" s="537"/>
      <c r="BD77" s="537"/>
      <c r="BE77" s="537"/>
      <c r="BF77" s="537"/>
      <c r="BG77" s="537"/>
      <c r="BH77" s="537"/>
      <c r="BI77" s="537"/>
      <c r="BJ77" s="537"/>
      <c r="BK77" s="537"/>
      <c r="BL77" s="537"/>
      <c r="BM77" s="537"/>
      <c r="BN77" s="537"/>
      <c r="BO77" s="537"/>
      <c r="BP77" s="537"/>
      <c r="BQ77" s="537"/>
      <c r="BR77" s="537"/>
      <c r="BS77" s="537"/>
      <c r="BT77" s="537"/>
      <c r="BU77" s="537"/>
      <c r="BV77" s="537"/>
      <c r="BW77" s="537"/>
    </row>
    <row r="78" spans="1:75" x14ac:dyDescent="0.15">
      <c r="A78" s="535"/>
      <c r="B78" s="534"/>
      <c r="C78" s="534"/>
      <c r="D78" s="534"/>
      <c r="E78" s="534"/>
      <c r="F78" s="534"/>
      <c r="G78" s="534"/>
      <c r="H78" s="534"/>
      <c r="I78" s="534"/>
      <c r="J78" s="534"/>
      <c r="K78" s="534"/>
      <c r="L78" s="534"/>
      <c r="M78" s="533"/>
      <c r="N78" s="537"/>
      <c r="O78" s="537"/>
      <c r="P78" s="537"/>
      <c r="Q78" s="537"/>
      <c r="R78" s="537"/>
      <c r="S78" s="537"/>
      <c r="T78" s="537"/>
      <c r="U78" s="537"/>
      <c r="V78" s="537"/>
      <c r="W78" s="537"/>
      <c r="X78" s="537"/>
      <c r="Y78" s="537"/>
      <c r="Z78" s="537"/>
      <c r="AA78" s="537"/>
      <c r="AB78" s="537"/>
      <c r="AC78" s="537"/>
      <c r="AD78" s="537"/>
      <c r="AE78" s="537"/>
      <c r="AF78" s="537"/>
      <c r="AG78" s="537"/>
      <c r="AH78" s="537"/>
      <c r="AI78" s="537"/>
      <c r="AJ78" s="537"/>
      <c r="AK78" s="537"/>
      <c r="AL78" s="537"/>
      <c r="AM78" s="537"/>
      <c r="AN78" s="537"/>
      <c r="AO78" s="537"/>
      <c r="AP78" s="537"/>
      <c r="AQ78" s="537"/>
      <c r="AR78" s="537"/>
      <c r="AS78" s="537"/>
      <c r="AT78" s="537"/>
      <c r="AU78" s="537"/>
      <c r="AV78" s="537"/>
      <c r="AW78" s="537"/>
      <c r="AX78" s="537"/>
      <c r="AY78" s="537"/>
      <c r="AZ78" s="537"/>
      <c r="BA78" s="537"/>
      <c r="BB78" s="537"/>
      <c r="BC78" s="537"/>
      <c r="BD78" s="537"/>
      <c r="BE78" s="537"/>
      <c r="BF78" s="537"/>
      <c r="BG78" s="537"/>
      <c r="BH78" s="537"/>
      <c r="BI78" s="537"/>
      <c r="BJ78" s="537"/>
      <c r="BK78" s="537"/>
      <c r="BL78" s="537"/>
      <c r="BM78" s="537"/>
      <c r="BN78" s="537"/>
      <c r="BO78" s="537"/>
      <c r="BP78" s="537"/>
      <c r="BQ78" s="537"/>
      <c r="BR78" s="537"/>
      <c r="BS78" s="537"/>
      <c r="BT78" s="537"/>
      <c r="BU78" s="537"/>
      <c r="BV78" s="537"/>
      <c r="BW78" s="537"/>
    </row>
    <row r="79" spans="1:75" x14ac:dyDescent="0.15">
      <c r="A79" s="535"/>
      <c r="B79" s="534"/>
      <c r="C79" s="534"/>
      <c r="D79" s="534"/>
      <c r="E79" s="534"/>
      <c r="F79" s="534"/>
      <c r="G79" s="534"/>
      <c r="H79" s="534"/>
      <c r="I79" s="534"/>
      <c r="J79" s="534"/>
      <c r="K79" s="534"/>
      <c r="L79" s="534"/>
      <c r="M79" s="533"/>
      <c r="N79" s="537"/>
      <c r="O79" s="537"/>
      <c r="P79" s="537"/>
      <c r="Q79" s="537"/>
      <c r="R79" s="537"/>
      <c r="S79" s="537"/>
      <c r="T79" s="537"/>
      <c r="U79" s="537"/>
      <c r="V79" s="537"/>
      <c r="W79" s="537"/>
      <c r="X79" s="537"/>
      <c r="Y79" s="537"/>
      <c r="Z79" s="537"/>
      <c r="AA79" s="537"/>
      <c r="AB79" s="537"/>
      <c r="AC79" s="537"/>
      <c r="AD79" s="537"/>
      <c r="AE79" s="537"/>
      <c r="AF79" s="537"/>
      <c r="AG79" s="537"/>
      <c r="AH79" s="537"/>
      <c r="AI79" s="537"/>
      <c r="AJ79" s="537"/>
      <c r="AK79" s="537"/>
      <c r="AL79" s="537"/>
      <c r="AM79" s="537"/>
      <c r="AN79" s="537"/>
      <c r="AO79" s="537"/>
      <c r="AP79" s="537"/>
      <c r="AQ79" s="537"/>
      <c r="AR79" s="537"/>
      <c r="AS79" s="537"/>
      <c r="AT79" s="537"/>
      <c r="AU79" s="537"/>
      <c r="AV79" s="537"/>
      <c r="AW79" s="537"/>
      <c r="AX79" s="537"/>
      <c r="AY79" s="537"/>
      <c r="AZ79" s="537"/>
      <c r="BA79" s="537"/>
      <c r="BB79" s="537"/>
      <c r="BC79" s="537"/>
      <c r="BD79" s="537"/>
      <c r="BE79" s="537"/>
      <c r="BF79" s="537"/>
      <c r="BG79" s="537"/>
      <c r="BH79" s="537"/>
      <c r="BI79" s="537"/>
      <c r="BJ79" s="537"/>
      <c r="BK79" s="537"/>
      <c r="BL79" s="537"/>
      <c r="BM79" s="537"/>
      <c r="BN79" s="537"/>
      <c r="BO79" s="537"/>
      <c r="BP79" s="537"/>
      <c r="BQ79" s="537"/>
      <c r="BR79" s="537"/>
      <c r="BS79" s="537"/>
      <c r="BT79" s="537"/>
      <c r="BU79" s="537"/>
      <c r="BV79" s="537"/>
      <c r="BW79" s="537"/>
    </row>
    <row r="80" spans="1:75" x14ac:dyDescent="0.15">
      <c r="A80" s="535"/>
      <c r="B80" s="534"/>
      <c r="C80" s="534"/>
      <c r="D80" s="534"/>
      <c r="E80" s="534"/>
      <c r="F80" s="534"/>
      <c r="G80" s="534"/>
      <c r="H80" s="534"/>
      <c r="I80" s="534"/>
      <c r="J80" s="534"/>
      <c r="K80" s="534"/>
      <c r="L80" s="534"/>
      <c r="M80" s="533"/>
      <c r="N80" s="537"/>
      <c r="O80" s="537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7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7"/>
      <c r="AL80" s="537"/>
      <c r="AM80" s="537"/>
      <c r="AN80" s="537"/>
      <c r="AO80" s="537"/>
      <c r="AP80" s="537"/>
      <c r="AQ80" s="537"/>
      <c r="AR80" s="537"/>
      <c r="AS80" s="537"/>
      <c r="AT80" s="537"/>
      <c r="AU80" s="537"/>
      <c r="AV80" s="537"/>
      <c r="AW80" s="537"/>
      <c r="AX80" s="537"/>
      <c r="AY80" s="537"/>
      <c r="AZ80" s="537"/>
      <c r="BA80" s="537"/>
      <c r="BB80" s="537"/>
      <c r="BC80" s="537"/>
      <c r="BD80" s="537"/>
      <c r="BE80" s="537"/>
      <c r="BF80" s="537"/>
      <c r="BG80" s="537"/>
      <c r="BH80" s="537"/>
      <c r="BI80" s="537"/>
      <c r="BJ80" s="537"/>
      <c r="BK80" s="537"/>
      <c r="BL80" s="537"/>
      <c r="BM80" s="537"/>
      <c r="BN80" s="537"/>
      <c r="BO80" s="537"/>
      <c r="BP80" s="537"/>
      <c r="BQ80" s="537"/>
      <c r="BR80" s="537"/>
      <c r="BS80" s="537"/>
      <c r="BT80" s="537"/>
      <c r="BU80" s="537"/>
      <c r="BV80" s="537"/>
      <c r="BW80" s="537"/>
    </row>
    <row r="81" spans="1:75" x14ac:dyDescent="0.15">
      <c r="A81" s="535"/>
      <c r="B81" s="534"/>
      <c r="C81" s="534"/>
      <c r="D81" s="534"/>
      <c r="E81" s="534"/>
      <c r="F81" s="534"/>
      <c r="G81" s="534"/>
      <c r="H81" s="534"/>
      <c r="I81" s="534"/>
      <c r="J81" s="534"/>
      <c r="K81" s="534"/>
      <c r="L81" s="534"/>
      <c r="M81" s="533"/>
      <c r="N81" s="537"/>
      <c r="O81" s="537"/>
      <c r="P81" s="537"/>
      <c r="Q81" s="537"/>
      <c r="R81" s="537"/>
      <c r="S81" s="537"/>
      <c r="T81" s="537"/>
      <c r="U81" s="537"/>
      <c r="V81" s="537"/>
      <c r="W81" s="537"/>
      <c r="X81" s="537"/>
      <c r="Y81" s="537"/>
      <c r="Z81" s="537"/>
      <c r="AA81" s="537"/>
      <c r="AB81" s="537"/>
      <c r="AC81" s="537"/>
      <c r="AD81" s="537"/>
      <c r="AE81" s="537"/>
      <c r="AF81" s="537"/>
      <c r="AG81" s="537"/>
      <c r="AH81" s="537"/>
      <c r="AI81" s="537"/>
      <c r="AJ81" s="537"/>
      <c r="AK81" s="537"/>
      <c r="AL81" s="537"/>
      <c r="AM81" s="537"/>
      <c r="AN81" s="537"/>
      <c r="AO81" s="537"/>
      <c r="AP81" s="537"/>
      <c r="AQ81" s="537"/>
      <c r="AR81" s="537"/>
      <c r="AS81" s="537"/>
      <c r="AT81" s="537"/>
      <c r="AU81" s="537"/>
      <c r="AV81" s="537"/>
      <c r="AW81" s="537"/>
      <c r="AX81" s="537"/>
      <c r="AY81" s="537"/>
      <c r="AZ81" s="537"/>
      <c r="BA81" s="537"/>
      <c r="BB81" s="537"/>
      <c r="BC81" s="537"/>
      <c r="BD81" s="537"/>
      <c r="BE81" s="537"/>
      <c r="BF81" s="537"/>
      <c r="BG81" s="537"/>
      <c r="BH81" s="537"/>
      <c r="BI81" s="537"/>
      <c r="BJ81" s="537"/>
      <c r="BK81" s="537"/>
      <c r="BL81" s="537"/>
      <c r="BM81" s="537"/>
      <c r="BN81" s="537"/>
      <c r="BO81" s="537"/>
      <c r="BP81" s="537"/>
      <c r="BQ81" s="537"/>
      <c r="BR81" s="537"/>
      <c r="BS81" s="537"/>
      <c r="BT81" s="537"/>
      <c r="BU81" s="537"/>
      <c r="BV81" s="537"/>
      <c r="BW81" s="537"/>
    </row>
    <row r="82" spans="1:75" ht="14" thickBot="1" x14ac:dyDescent="0.2">
      <c r="A82" s="532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0"/>
      <c r="N82" s="537"/>
      <c r="O82" s="537"/>
      <c r="P82" s="537"/>
      <c r="Q82" s="537"/>
      <c r="R82" s="537"/>
      <c r="S82" s="537"/>
      <c r="T82" s="537"/>
      <c r="U82" s="537"/>
      <c r="V82" s="537"/>
      <c r="W82" s="537"/>
      <c r="X82" s="537"/>
      <c r="Y82" s="537"/>
      <c r="Z82" s="537"/>
      <c r="AA82" s="537"/>
      <c r="AB82" s="537"/>
      <c r="AC82" s="537"/>
      <c r="AD82" s="537"/>
      <c r="AE82" s="537"/>
      <c r="AF82" s="537"/>
      <c r="AG82" s="537"/>
      <c r="AH82" s="537"/>
      <c r="AI82" s="537"/>
      <c r="AJ82" s="537"/>
      <c r="AK82" s="537"/>
      <c r="AL82" s="537"/>
      <c r="AM82" s="537"/>
      <c r="AN82" s="537"/>
      <c r="AO82" s="537"/>
      <c r="AP82" s="537"/>
      <c r="AQ82" s="537"/>
      <c r="AR82" s="537"/>
      <c r="AS82" s="537"/>
      <c r="AT82" s="537"/>
      <c r="AU82" s="537"/>
      <c r="AV82" s="537"/>
      <c r="AW82" s="537"/>
      <c r="AX82" s="537"/>
      <c r="AY82" s="537"/>
      <c r="AZ82" s="537"/>
      <c r="BA82" s="537"/>
      <c r="BB82" s="537"/>
      <c r="BC82" s="537"/>
      <c r="BD82" s="537"/>
      <c r="BE82" s="537"/>
      <c r="BF82" s="537"/>
      <c r="BG82" s="537"/>
      <c r="BH82" s="537"/>
      <c r="BI82" s="537"/>
      <c r="BJ82" s="537"/>
      <c r="BK82" s="537"/>
      <c r="BL82" s="537"/>
      <c r="BM82" s="537"/>
      <c r="BN82" s="537"/>
      <c r="BO82" s="537"/>
      <c r="BP82" s="537"/>
      <c r="BQ82" s="537"/>
      <c r="BR82" s="537"/>
      <c r="BS82" s="537"/>
      <c r="BT82" s="537"/>
      <c r="BU82" s="537"/>
      <c r="BV82" s="537"/>
      <c r="BW82" s="537"/>
    </row>
    <row r="83" spans="1:75" ht="16" x14ac:dyDescent="0.2">
      <c r="A83" s="536"/>
      <c r="B83" s="534"/>
      <c r="C83" s="534"/>
      <c r="D83" s="534"/>
      <c r="E83" s="534"/>
      <c r="F83" s="534"/>
      <c r="G83" s="534"/>
      <c r="H83" s="534"/>
      <c r="I83" s="534"/>
      <c r="J83" s="534"/>
      <c r="K83" s="534"/>
      <c r="L83" s="534"/>
      <c r="M83" s="533"/>
      <c r="N83" s="537"/>
      <c r="O83" s="537"/>
      <c r="P83" s="537"/>
      <c r="Q83" s="537"/>
      <c r="R83" s="537"/>
      <c r="S83" s="537"/>
      <c r="T83" s="537"/>
      <c r="U83" s="537"/>
      <c r="V83" s="537"/>
      <c r="W83" s="537"/>
      <c r="X83" s="537"/>
      <c r="Y83" s="537"/>
      <c r="Z83" s="537"/>
      <c r="AA83" s="537"/>
      <c r="AB83" s="537"/>
      <c r="AC83" s="537"/>
      <c r="AD83" s="537"/>
      <c r="AE83" s="537"/>
      <c r="AF83" s="537"/>
      <c r="AG83" s="537"/>
      <c r="AH83" s="537"/>
      <c r="AI83" s="537"/>
      <c r="AJ83" s="537"/>
      <c r="AK83" s="537"/>
      <c r="AL83" s="537"/>
      <c r="AM83" s="537"/>
      <c r="AN83" s="537"/>
      <c r="AO83" s="537"/>
      <c r="AP83" s="537"/>
      <c r="AQ83" s="537"/>
      <c r="AR83" s="537"/>
      <c r="AS83" s="537"/>
      <c r="AT83" s="537"/>
      <c r="AU83" s="537"/>
      <c r="AV83" s="537"/>
      <c r="AW83" s="537"/>
      <c r="AX83" s="537"/>
      <c r="AY83" s="537"/>
      <c r="AZ83" s="537"/>
      <c r="BA83" s="537"/>
      <c r="BB83" s="537"/>
      <c r="BC83" s="537"/>
      <c r="BD83" s="537"/>
      <c r="BE83" s="537"/>
      <c r="BF83" s="537"/>
      <c r="BG83" s="537"/>
      <c r="BH83" s="537"/>
      <c r="BI83" s="537"/>
      <c r="BJ83" s="537"/>
      <c r="BK83" s="537"/>
      <c r="BL83" s="537"/>
      <c r="BM83" s="537"/>
      <c r="BN83" s="537"/>
      <c r="BO83" s="537"/>
      <c r="BP83" s="537"/>
      <c r="BQ83" s="537"/>
      <c r="BR83" s="537"/>
      <c r="BS83" s="537"/>
      <c r="BT83" s="537"/>
      <c r="BU83" s="537"/>
      <c r="BV83" s="537"/>
      <c r="BW83" s="537"/>
    </row>
    <row r="84" spans="1:75" x14ac:dyDescent="0.15">
      <c r="A84" s="535"/>
      <c r="B84" s="534"/>
      <c r="C84" s="534"/>
      <c r="D84" s="534"/>
      <c r="E84" s="534"/>
      <c r="F84" s="534"/>
      <c r="G84" s="534"/>
      <c r="H84" s="534"/>
      <c r="I84" s="534"/>
      <c r="J84" s="534"/>
      <c r="K84" s="534"/>
      <c r="L84" s="534"/>
      <c r="M84" s="533"/>
      <c r="N84" s="537"/>
      <c r="O84" s="537"/>
      <c r="P84" s="537"/>
      <c r="Q84" s="537"/>
      <c r="R84" s="537"/>
      <c r="S84" s="537"/>
      <c r="T84" s="537"/>
      <c r="U84" s="537"/>
      <c r="V84" s="537"/>
      <c r="W84" s="537"/>
      <c r="X84" s="537"/>
      <c r="Y84" s="537"/>
      <c r="Z84" s="537"/>
      <c r="AA84" s="537"/>
      <c r="AB84" s="537"/>
      <c r="AC84" s="537"/>
      <c r="AD84" s="537"/>
      <c r="AE84" s="537"/>
      <c r="AF84" s="537"/>
      <c r="AG84" s="537"/>
      <c r="AH84" s="537"/>
      <c r="AI84" s="537"/>
      <c r="AJ84" s="537"/>
      <c r="AK84" s="537"/>
      <c r="AL84" s="537"/>
      <c r="AM84" s="537"/>
      <c r="AN84" s="537"/>
      <c r="AO84" s="537"/>
      <c r="AP84" s="537"/>
      <c r="AQ84" s="537"/>
      <c r="AR84" s="537"/>
      <c r="AS84" s="537"/>
      <c r="AT84" s="537"/>
      <c r="AU84" s="537"/>
      <c r="AV84" s="537"/>
      <c r="AW84" s="537"/>
      <c r="AX84" s="537"/>
      <c r="AY84" s="537"/>
      <c r="AZ84" s="537"/>
      <c r="BA84" s="537"/>
      <c r="BB84" s="537"/>
      <c r="BC84" s="537"/>
      <c r="BD84" s="537"/>
      <c r="BE84" s="537"/>
      <c r="BF84" s="537"/>
      <c r="BG84" s="537"/>
      <c r="BH84" s="537"/>
      <c r="BI84" s="537"/>
      <c r="BJ84" s="537"/>
      <c r="BK84" s="537"/>
      <c r="BL84" s="537"/>
      <c r="BM84" s="537"/>
      <c r="BN84" s="537"/>
      <c r="BO84" s="537"/>
      <c r="BP84" s="537"/>
      <c r="BQ84" s="537"/>
      <c r="BR84" s="537"/>
      <c r="BS84" s="537"/>
      <c r="BT84" s="537"/>
      <c r="BU84" s="537"/>
      <c r="BV84" s="537"/>
      <c r="BW84" s="537"/>
    </row>
    <row r="85" spans="1:75" x14ac:dyDescent="0.15">
      <c r="A85" s="535"/>
      <c r="B85" s="534"/>
      <c r="C85" s="534"/>
      <c r="D85" s="534"/>
      <c r="E85" s="534"/>
      <c r="F85" s="534"/>
      <c r="G85" s="534"/>
      <c r="H85" s="534"/>
      <c r="I85" s="534"/>
      <c r="J85" s="534"/>
      <c r="K85" s="534"/>
      <c r="L85" s="534"/>
      <c r="M85" s="533"/>
      <c r="N85" s="537"/>
      <c r="O85" s="537"/>
      <c r="P85" s="537"/>
      <c r="Q85" s="537"/>
      <c r="R85" s="537"/>
      <c r="S85" s="537"/>
      <c r="T85" s="537"/>
      <c r="U85" s="537"/>
      <c r="V85" s="537"/>
      <c r="W85" s="537"/>
      <c r="X85" s="537"/>
      <c r="Y85" s="537"/>
      <c r="Z85" s="537"/>
      <c r="AA85" s="537"/>
      <c r="AB85" s="537"/>
      <c r="AC85" s="537"/>
      <c r="AD85" s="537"/>
      <c r="AE85" s="537"/>
      <c r="AF85" s="537"/>
      <c r="AG85" s="537"/>
      <c r="AH85" s="537"/>
      <c r="AI85" s="537"/>
      <c r="AJ85" s="537"/>
      <c r="AK85" s="537"/>
      <c r="AL85" s="537"/>
      <c r="AM85" s="537"/>
      <c r="AN85" s="537"/>
      <c r="AO85" s="537"/>
      <c r="AP85" s="537"/>
      <c r="AQ85" s="537"/>
      <c r="AR85" s="537"/>
      <c r="AS85" s="537"/>
      <c r="AT85" s="537"/>
      <c r="AU85" s="537"/>
      <c r="AV85" s="537"/>
      <c r="AW85" s="537"/>
      <c r="AX85" s="537"/>
      <c r="AY85" s="537"/>
      <c r="AZ85" s="537"/>
      <c r="BA85" s="537"/>
      <c r="BB85" s="537"/>
      <c r="BC85" s="537"/>
      <c r="BD85" s="537"/>
      <c r="BE85" s="537"/>
      <c r="BF85" s="537"/>
      <c r="BG85" s="537"/>
      <c r="BH85" s="537"/>
      <c r="BI85" s="537"/>
      <c r="BJ85" s="537"/>
      <c r="BK85" s="537"/>
      <c r="BL85" s="537"/>
      <c r="BM85" s="537"/>
      <c r="BN85" s="537"/>
      <c r="BO85" s="537"/>
      <c r="BP85" s="537"/>
      <c r="BQ85" s="537"/>
      <c r="BR85" s="537"/>
      <c r="BS85" s="537"/>
      <c r="BT85" s="537"/>
      <c r="BU85" s="537"/>
      <c r="BV85" s="537"/>
      <c r="BW85" s="537"/>
    </row>
    <row r="86" spans="1:75" x14ac:dyDescent="0.15">
      <c r="A86" s="535"/>
      <c r="B86" s="534"/>
      <c r="C86" s="534"/>
      <c r="D86" s="534"/>
      <c r="E86" s="534"/>
      <c r="F86" s="534"/>
      <c r="G86" s="534"/>
      <c r="H86" s="534"/>
      <c r="I86" s="534"/>
      <c r="J86" s="534"/>
      <c r="K86" s="534"/>
      <c r="L86" s="534"/>
      <c r="M86" s="533"/>
      <c r="N86" s="537"/>
      <c r="O86" s="537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7"/>
      <c r="AA86" s="537"/>
      <c r="AB86" s="537"/>
      <c r="AC86" s="537"/>
      <c r="AD86" s="537"/>
      <c r="AE86" s="537"/>
      <c r="AF86" s="537"/>
      <c r="AG86" s="537"/>
      <c r="AH86" s="537"/>
      <c r="AI86" s="537"/>
      <c r="AJ86" s="537"/>
      <c r="AK86" s="537"/>
      <c r="AL86" s="537"/>
      <c r="AM86" s="537"/>
      <c r="AN86" s="537"/>
      <c r="AO86" s="537"/>
      <c r="AP86" s="537"/>
      <c r="AQ86" s="537"/>
      <c r="AR86" s="537"/>
      <c r="AS86" s="537"/>
      <c r="AT86" s="537"/>
      <c r="AU86" s="537"/>
      <c r="AV86" s="537"/>
      <c r="AW86" s="537"/>
      <c r="AX86" s="537"/>
      <c r="AY86" s="537"/>
      <c r="AZ86" s="537"/>
      <c r="BA86" s="537"/>
      <c r="BB86" s="537"/>
      <c r="BC86" s="537"/>
      <c r="BD86" s="537"/>
      <c r="BE86" s="537"/>
      <c r="BF86" s="537"/>
      <c r="BG86" s="537"/>
      <c r="BH86" s="537"/>
      <c r="BI86" s="537"/>
      <c r="BJ86" s="537"/>
      <c r="BK86" s="537"/>
      <c r="BL86" s="537"/>
      <c r="BM86" s="537"/>
      <c r="BN86" s="537"/>
      <c r="BO86" s="537"/>
      <c r="BP86" s="537"/>
      <c r="BQ86" s="537"/>
      <c r="BR86" s="537"/>
      <c r="BS86" s="537"/>
      <c r="BT86" s="537"/>
      <c r="BU86" s="537"/>
      <c r="BV86" s="537"/>
      <c r="BW86" s="537"/>
    </row>
    <row r="87" spans="1:75" x14ac:dyDescent="0.15">
      <c r="A87" s="535"/>
      <c r="B87" s="534"/>
      <c r="C87" s="534"/>
      <c r="D87" s="534"/>
      <c r="E87" s="534"/>
      <c r="F87" s="534"/>
      <c r="G87" s="534"/>
      <c r="H87" s="534"/>
      <c r="I87" s="534"/>
      <c r="J87" s="534"/>
      <c r="K87" s="534"/>
      <c r="L87" s="534"/>
      <c r="M87" s="533"/>
      <c r="N87" s="537"/>
      <c r="O87" s="537"/>
      <c r="P87" s="537"/>
      <c r="Q87" s="537"/>
      <c r="R87" s="537"/>
      <c r="S87" s="537"/>
      <c r="T87" s="537"/>
      <c r="U87" s="537"/>
      <c r="V87" s="537"/>
      <c r="W87" s="537"/>
      <c r="X87" s="537"/>
      <c r="Y87" s="537"/>
      <c r="Z87" s="537"/>
      <c r="AA87" s="537"/>
      <c r="AB87" s="537"/>
      <c r="AC87" s="537"/>
      <c r="AD87" s="537"/>
      <c r="AE87" s="537"/>
      <c r="AF87" s="537"/>
      <c r="AG87" s="537"/>
      <c r="AH87" s="537"/>
      <c r="AI87" s="537"/>
      <c r="AJ87" s="537"/>
      <c r="AK87" s="537"/>
      <c r="AL87" s="537"/>
      <c r="AM87" s="537"/>
      <c r="AN87" s="537"/>
      <c r="AO87" s="537"/>
      <c r="AP87" s="537"/>
      <c r="AQ87" s="537"/>
      <c r="AR87" s="537"/>
      <c r="AS87" s="537"/>
      <c r="AT87" s="537"/>
      <c r="AU87" s="537"/>
      <c r="AV87" s="537"/>
      <c r="AW87" s="537"/>
      <c r="AX87" s="537"/>
      <c r="AY87" s="537"/>
      <c r="AZ87" s="537"/>
      <c r="BA87" s="537"/>
      <c r="BB87" s="537"/>
      <c r="BC87" s="537"/>
      <c r="BD87" s="537"/>
      <c r="BE87" s="537"/>
      <c r="BF87" s="537"/>
      <c r="BG87" s="537"/>
      <c r="BH87" s="537"/>
      <c r="BI87" s="537"/>
      <c r="BJ87" s="537"/>
      <c r="BK87" s="537"/>
      <c r="BL87" s="537"/>
      <c r="BM87" s="537"/>
      <c r="BN87" s="537"/>
      <c r="BO87" s="537"/>
      <c r="BP87" s="537"/>
      <c r="BQ87" s="537"/>
      <c r="BR87" s="537"/>
      <c r="BS87" s="537"/>
      <c r="BT87" s="537"/>
      <c r="BU87" s="537"/>
      <c r="BV87" s="537"/>
      <c r="BW87" s="537"/>
    </row>
    <row r="88" spans="1:75" x14ac:dyDescent="0.15">
      <c r="A88" s="535"/>
      <c r="B88" s="534"/>
      <c r="C88" s="534"/>
      <c r="D88" s="534"/>
      <c r="E88" s="534"/>
      <c r="F88" s="534"/>
      <c r="G88" s="534"/>
      <c r="H88" s="534"/>
      <c r="I88" s="534"/>
      <c r="J88" s="534"/>
      <c r="K88" s="534"/>
      <c r="L88" s="534"/>
      <c r="M88" s="533"/>
      <c r="N88" s="537"/>
      <c r="O88" s="537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7"/>
      <c r="AL88" s="537"/>
      <c r="AM88" s="537"/>
      <c r="AN88" s="537"/>
      <c r="AO88" s="537"/>
      <c r="AP88" s="537"/>
      <c r="AQ88" s="537"/>
      <c r="AR88" s="537"/>
      <c r="AS88" s="537"/>
      <c r="AT88" s="537"/>
      <c r="AU88" s="537"/>
      <c r="AV88" s="537"/>
      <c r="AW88" s="537"/>
      <c r="AX88" s="537"/>
      <c r="AY88" s="537"/>
      <c r="AZ88" s="537"/>
      <c r="BA88" s="537"/>
      <c r="BB88" s="537"/>
      <c r="BC88" s="537"/>
      <c r="BD88" s="537"/>
      <c r="BE88" s="537"/>
      <c r="BF88" s="537"/>
      <c r="BG88" s="537"/>
      <c r="BH88" s="537"/>
      <c r="BI88" s="537"/>
      <c r="BJ88" s="537"/>
      <c r="BK88" s="537"/>
      <c r="BL88" s="537"/>
      <c r="BM88" s="537"/>
      <c r="BN88" s="537"/>
      <c r="BO88" s="537"/>
      <c r="BP88" s="537"/>
      <c r="BQ88" s="537"/>
      <c r="BR88" s="537"/>
      <c r="BS88" s="537"/>
      <c r="BT88" s="537"/>
      <c r="BU88" s="537"/>
      <c r="BV88" s="537"/>
      <c r="BW88" s="537"/>
    </row>
    <row r="89" spans="1:75" x14ac:dyDescent="0.15">
      <c r="A89" s="535"/>
      <c r="B89" s="534"/>
      <c r="C89" s="534"/>
      <c r="D89" s="534"/>
      <c r="E89" s="534"/>
      <c r="F89" s="534"/>
      <c r="G89" s="534"/>
      <c r="H89" s="534"/>
      <c r="I89" s="534"/>
      <c r="J89" s="534"/>
      <c r="K89" s="534"/>
      <c r="L89" s="534"/>
      <c r="M89" s="533"/>
      <c r="N89" s="537"/>
      <c r="O89" s="537"/>
      <c r="P89" s="537"/>
      <c r="Q89" s="537"/>
      <c r="R89" s="537"/>
      <c r="S89" s="537"/>
      <c r="T89" s="537"/>
      <c r="U89" s="537"/>
      <c r="V89" s="537"/>
      <c r="W89" s="537"/>
      <c r="X89" s="537"/>
      <c r="Y89" s="537"/>
      <c r="Z89" s="537"/>
      <c r="AA89" s="537"/>
      <c r="AB89" s="537"/>
      <c r="AC89" s="537"/>
      <c r="AD89" s="537"/>
      <c r="AE89" s="537"/>
      <c r="AF89" s="537"/>
      <c r="AG89" s="537"/>
      <c r="AH89" s="537"/>
      <c r="AI89" s="537"/>
      <c r="AJ89" s="537"/>
      <c r="AK89" s="537"/>
      <c r="AL89" s="537"/>
      <c r="AM89" s="537"/>
      <c r="AN89" s="537"/>
      <c r="AO89" s="537"/>
      <c r="AP89" s="537"/>
      <c r="AQ89" s="537"/>
      <c r="AR89" s="537"/>
      <c r="AS89" s="537"/>
      <c r="AT89" s="537"/>
      <c r="AU89" s="537"/>
      <c r="AV89" s="537"/>
      <c r="AW89" s="537"/>
      <c r="AX89" s="537"/>
      <c r="AY89" s="537"/>
      <c r="AZ89" s="537"/>
      <c r="BA89" s="537"/>
      <c r="BB89" s="537"/>
      <c r="BC89" s="537"/>
      <c r="BD89" s="537"/>
      <c r="BE89" s="537"/>
      <c r="BF89" s="537"/>
      <c r="BG89" s="537"/>
      <c r="BH89" s="537"/>
      <c r="BI89" s="537"/>
      <c r="BJ89" s="537"/>
      <c r="BK89" s="537"/>
      <c r="BL89" s="537"/>
      <c r="BM89" s="537"/>
      <c r="BN89" s="537"/>
      <c r="BO89" s="537"/>
      <c r="BP89" s="537"/>
      <c r="BQ89" s="537"/>
      <c r="BR89" s="537"/>
      <c r="BS89" s="537"/>
      <c r="BT89" s="537"/>
      <c r="BU89" s="537"/>
      <c r="BV89" s="537"/>
      <c r="BW89" s="537"/>
    </row>
    <row r="90" spans="1:75" x14ac:dyDescent="0.15">
      <c r="A90" s="535"/>
      <c r="B90" s="534"/>
      <c r="C90" s="534"/>
      <c r="D90" s="534"/>
      <c r="E90" s="534"/>
      <c r="F90" s="534"/>
      <c r="G90" s="534"/>
      <c r="H90" s="534"/>
      <c r="I90" s="534"/>
      <c r="J90" s="534"/>
      <c r="K90" s="534"/>
      <c r="L90" s="534"/>
      <c r="M90" s="533"/>
      <c r="N90" s="537"/>
      <c r="O90" s="537"/>
      <c r="P90" s="537"/>
      <c r="Q90" s="537"/>
      <c r="R90" s="537"/>
      <c r="S90" s="537"/>
      <c r="T90" s="537"/>
      <c r="U90" s="537"/>
      <c r="V90" s="537"/>
      <c r="W90" s="537"/>
      <c r="X90" s="537"/>
      <c r="Y90" s="537"/>
      <c r="Z90" s="537"/>
      <c r="AA90" s="537"/>
      <c r="AB90" s="537"/>
      <c r="AC90" s="537"/>
      <c r="AD90" s="537"/>
      <c r="AE90" s="537"/>
      <c r="AF90" s="537"/>
      <c r="AG90" s="537"/>
      <c r="AH90" s="537"/>
      <c r="AI90" s="537"/>
      <c r="AJ90" s="537"/>
      <c r="AK90" s="537"/>
    </row>
    <row r="91" spans="1:75" x14ac:dyDescent="0.15">
      <c r="A91" s="535"/>
      <c r="B91" s="534"/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3"/>
      <c r="N91" s="537"/>
      <c r="O91" s="537"/>
      <c r="P91" s="537"/>
      <c r="Q91" s="537"/>
      <c r="R91" s="537"/>
      <c r="S91" s="537"/>
      <c r="T91" s="537"/>
      <c r="U91" s="537"/>
      <c r="V91" s="537"/>
      <c r="W91" s="537"/>
      <c r="X91" s="537"/>
      <c r="Y91" s="537"/>
      <c r="Z91" s="537"/>
      <c r="AA91" s="537"/>
      <c r="AB91" s="537"/>
      <c r="AC91" s="537"/>
      <c r="AD91" s="537"/>
      <c r="AE91" s="537"/>
      <c r="AF91" s="537"/>
      <c r="AG91" s="537"/>
      <c r="AH91" s="537"/>
      <c r="AI91" s="537"/>
      <c r="AJ91" s="537"/>
      <c r="AK91" s="537"/>
    </row>
    <row r="92" spans="1:75" x14ac:dyDescent="0.15">
      <c r="A92" s="535"/>
      <c r="B92" s="534"/>
      <c r="C92" s="534"/>
      <c r="D92" s="534"/>
      <c r="E92" s="534"/>
      <c r="F92" s="534"/>
      <c r="G92" s="534"/>
      <c r="H92" s="534"/>
      <c r="I92" s="534"/>
      <c r="J92" s="534"/>
      <c r="K92" s="534"/>
      <c r="L92" s="534"/>
      <c r="M92" s="533"/>
      <c r="N92" s="537"/>
      <c r="O92" s="537"/>
      <c r="P92" s="537"/>
      <c r="Q92" s="537"/>
      <c r="R92" s="537"/>
      <c r="S92" s="537"/>
      <c r="T92" s="537"/>
      <c r="U92" s="537"/>
      <c r="V92" s="537"/>
      <c r="W92" s="537"/>
      <c r="X92" s="537"/>
      <c r="Y92" s="537"/>
      <c r="Z92" s="537"/>
      <c r="AA92" s="537"/>
      <c r="AB92" s="537"/>
      <c r="AC92" s="537"/>
      <c r="AD92" s="537"/>
      <c r="AE92" s="537"/>
      <c r="AF92" s="537"/>
      <c r="AG92" s="537"/>
      <c r="AH92" s="537"/>
      <c r="AI92" s="537"/>
      <c r="AJ92" s="537"/>
      <c r="AK92" s="537"/>
    </row>
    <row r="93" spans="1:75" x14ac:dyDescent="0.15">
      <c r="A93" s="535"/>
      <c r="B93" s="534"/>
      <c r="C93" s="534"/>
      <c r="D93" s="534"/>
      <c r="E93" s="534"/>
      <c r="F93" s="534"/>
      <c r="G93" s="534"/>
      <c r="H93" s="534"/>
      <c r="I93" s="534"/>
      <c r="J93" s="534"/>
      <c r="K93" s="534"/>
      <c r="L93" s="534"/>
      <c r="M93" s="533"/>
      <c r="N93" s="537"/>
      <c r="O93" s="537"/>
      <c r="P93" s="537"/>
      <c r="Q93" s="537"/>
      <c r="R93" s="537"/>
      <c r="S93" s="537"/>
      <c r="T93" s="537"/>
      <c r="U93" s="537"/>
      <c r="V93" s="537"/>
      <c r="W93" s="537"/>
      <c r="X93" s="537"/>
      <c r="Y93" s="537"/>
      <c r="Z93" s="537"/>
      <c r="AA93" s="537"/>
      <c r="AB93" s="537"/>
      <c r="AC93" s="537"/>
      <c r="AD93" s="537"/>
      <c r="AE93" s="537"/>
      <c r="AF93" s="537"/>
      <c r="AG93" s="537"/>
      <c r="AH93" s="537"/>
      <c r="AI93" s="537"/>
      <c r="AJ93" s="537"/>
      <c r="AK93" s="537"/>
    </row>
    <row r="94" spans="1:75" x14ac:dyDescent="0.15">
      <c r="A94" s="535"/>
      <c r="B94" s="534"/>
      <c r="C94" s="534"/>
      <c r="D94" s="534"/>
      <c r="E94" s="534"/>
      <c r="F94" s="534"/>
      <c r="G94" s="534"/>
      <c r="H94" s="534"/>
      <c r="I94" s="534"/>
      <c r="J94" s="534"/>
      <c r="K94" s="534"/>
      <c r="L94" s="534"/>
      <c r="M94" s="533"/>
      <c r="N94" s="537"/>
      <c r="O94" s="537"/>
      <c r="P94" s="537"/>
      <c r="Q94" s="537"/>
      <c r="R94" s="537"/>
      <c r="S94" s="537"/>
      <c r="T94" s="537"/>
      <c r="U94" s="537"/>
      <c r="V94" s="537"/>
      <c r="W94" s="537"/>
      <c r="X94" s="537"/>
      <c r="Y94" s="537"/>
      <c r="Z94" s="537"/>
      <c r="AA94" s="537"/>
      <c r="AB94" s="537"/>
      <c r="AC94" s="537"/>
      <c r="AD94" s="537"/>
      <c r="AE94" s="537"/>
      <c r="AF94" s="537"/>
      <c r="AG94" s="537"/>
      <c r="AH94" s="537"/>
      <c r="AI94" s="537"/>
      <c r="AJ94" s="537"/>
      <c r="AK94" s="537"/>
    </row>
    <row r="95" spans="1:75" x14ac:dyDescent="0.15">
      <c r="A95" s="535"/>
      <c r="B95" s="534"/>
      <c r="C95" s="534"/>
      <c r="D95" s="534"/>
      <c r="E95" s="534"/>
      <c r="F95" s="534"/>
      <c r="G95" s="534"/>
      <c r="H95" s="534"/>
      <c r="I95" s="534"/>
      <c r="J95" s="534"/>
      <c r="K95" s="534"/>
      <c r="L95" s="534"/>
      <c r="M95" s="533"/>
      <c r="N95" s="537"/>
      <c r="O95" s="537"/>
      <c r="P95" s="537"/>
      <c r="Q95" s="537"/>
      <c r="R95" s="537"/>
      <c r="S95" s="537"/>
      <c r="T95" s="537"/>
      <c r="U95" s="537"/>
      <c r="V95" s="537"/>
      <c r="W95" s="537"/>
      <c r="X95" s="537"/>
      <c r="Y95" s="537"/>
      <c r="Z95" s="537"/>
      <c r="AA95" s="537"/>
      <c r="AB95" s="537"/>
      <c r="AC95" s="537"/>
      <c r="AD95" s="537"/>
      <c r="AE95" s="537"/>
      <c r="AF95" s="537"/>
      <c r="AG95" s="537"/>
      <c r="AH95" s="537"/>
      <c r="AI95" s="537"/>
      <c r="AJ95" s="537"/>
      <c r="AK95" s="537"/>
    </row>
    <row r="96" spans="1:75" x14ac:dyDescent="0.15">
      <c r="A96" s="535"/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3"/>
      <c r="N96" s="537"/>
      <c r="O96" s="537"/>
      <c r="P96" s="537"/>
      <c r="Q96" s="537"/>
      <c r="R96" s="537"/>
      <c r="S96" s="537"/>
      <c r="T96" s="537"/>
      <c r="U96" s="537"/>
      <c r="V96" s="537"/>
      <c r="W96" s="537"/>
      <c r="X96" s="537"/>
      <c r="Y96" s="537"/>
      <c r="Z96" s="537"/>
      <c r="AA96" s="537"/>
      <c r="AB96" s="537"/>
      <c r="AC96" s="537"/>
      <c r="AD96" s="537"/>
      <c r="AE96" s="537"/>
      <c r="AF96" s="537"/>
      <c r="AG96" s="537"/>
      <c r="AH96" s="537"/>
      <c r="AI96" s="537"/>
      <c r="AJ96" s="537"/>
      <c r="AK96" s="537"/>
    </row>
    <row r="97" spans="1:37" x14ac:dyDescent="0.15">
      <c r="A97" s="535"/>
      <c r="B97" s="534"/>
      <c r="C97" s="534"/>
      <c r="D97" s="534"/>
      <c r="E97" s="534"/>
      <c r="F97" s="534"/>
      <c r="G97" s="534"/>
      <c r="H97" s="534"/>
      <c r="I97" s="534"/>
      <c r="J97" s="534"/>
      <c r="K97" s="534"/>
      <c r="L97" s="534"/>
      <c r="M97" s="533"/>
      <c r="N97" s="537"/>
      <c r="O97" s="537"/>
      <c r="P97" s="537"/>
      <c r="Q97" s="537"/>
      <c r="R97" s="537"/>
      <c r="S97" s="537"/>
      <c r="T97" s="537"/>
      <c r="U97" s="537"/>
      <c r="V97" s="537"/>
      <c r="W97" s="537"/>
      <c r="X97" s="537"/>
      <c r="Y97" s="537"/>
      <c r="Z97" s="537"/>
      <c r="AA97" s="537"/>
      <c r="AB97" s="537"/>
      <c r="AC97" s="537"/>
      <c r="AD97" s="537"/>
      <c r="AE97" s="537"/>
      <c r="AF97" s="537"/>
      <c r="AG97" s="537"/>
      <c r="AH97" s="537"/>
      <c r="AI97" s="537"/>
      <c r="AJ97" s="537"/>
      <c r="AK97" s="537"/>
    </row>
    <row r="98" spans="1:37" x14ac:dyDescent="0.15">
      <c r="A98" s="535"/>
      <c r="B98" s="534"/>
      <c r="C98" s="534"/>
      <c r="D98" s="534"/>
      <c r="E98" s="534"/>
      <c r="F98" s="534"/>
      <c r="G98" s="534"/>
      <c r="H98" s="534"/>
      <c r="I98" s="534"/>
      <c r="J98" s="534"/>
      <c r="K98" s="534"/>
      <c r="L98" s="534"/>
      <c r="M98" s="533"/>
      <c r="N98" s="537"/>
      <c r="O98" s="537"/>
      <c r="P98" s="537"/>
      <c r="Q98" s="537"/>
      <c r="R98" s="537"/>
      <c r="S98" s="537"/>
      <c r="T98" s="537"/>
      <c r="U98" s="537"/>
      <c r="V98" s="537"/>
      <c r="W98" s="537"/>
      <c r="X98" s="537"/>
      <c r="Y98" s="537"/>
      <c r="Z98" s="537"/>
      <c r="AA98" s="537"/>
      <c r="AB98" s="537"/>
      <c r="AC98" s="537"/>
      <c r="AD98" s="537"/>
      <c r="AE98" s="537"/>
      <c r="AF98" s="537"/>
      <c r="AG98" s="537"/>
      <c r="AH98" s="537"/>
      <c r="AI98" s="537"/>
      <c r="AJ98" s="537"/>
      <c r="AK98" s="537"/>
    </row>
    <row r="99" spans="1:37" x14ac:dyDescent="0.15">
      <c r="A99" s="535"/>
      <c r="B99" s="534"/>
      <c r="C99" s="534"/>
      <c r="D99" s="534"/>
      <c r="E99" s="534"/>
      <c r="F99" s="534"/>
      <c r="G99" s="534"/>
      <c r="H99" s="534"/>
      <c r="I99" s="534"/>
      <c r="J99" s="534"/>
      <c r="K99" s="534"/>
      <c r="L99" s="534"/>
      <c r="M99" s="533"/>
      <c r="N99" s="537"/>
      <c r="O99" s="537"/>
      <c r="P99" s="537"/>
      <c r="Q99" s="537"/>
      <c r="R99" s="537"/>
      <c r="S99" s="537"/>
      <c r="T99" s="537"/>
      <c r="U99" s="537"/>
      <c r="V99" s="537"/>
      <c r="W99" s="537"/>
      <c r="X99" s="537"/>
      <c r="Y99" s="537"/>
      <c r="Z99" s="537"/>
      <c r="AA99" s="537"/>
      <c r="AB99" s="537"/>
      <c r="AC99" s="537"/>
      <c r="AD99" s="537"/>
      <c r="AE99" s="537"/>
      <c r="AF99" s="537"/>
      <c r="AG99" s="537"/>
      <c r="AH99" s="537"/>
      <c r="AI99" s="537"/>
      <c r="AJ99" s="537"/>
      <c r="AK99" s="537"/>
    </row>
    <row r="100" spans="1:37" x14ac:dyDescent="0.15">
      <c r="A100" s="535"/>
      <c r="B100" s="534"/>
      <c r="C100" s="534"/>
      <c r="D100" s="534"/>
      <c r="E100" s="534"/>
      <c r="F100" s="534"/>
      <c r="G100" s="534"/>
      <c r="H100" s="534"/>
      <c r="I100" s="534"/>
      <c r="J100" s="534"/>
      <c r="K100" s="534"/>
      <c r="L100" s="534"/>
      <c r="M100" s="533"/>
      <c r="N100" s="537"/>
      <c r="O100" s="537"/>
      <c r="P100" s="537"/>
      <c r="Q100" s="537"/>
      <c r="R100" s="537"/>
      <c r="S100" s="537"/>
      <c r="T100" s="537"/>
      <c r="U100" s="537"/>
      <c r="V100" s="537"/>
      <c r="W100" s="537"/>
      <c r="X100" s="537"/>
      <c r="Y100" s="537"/>
      <c r="Z100" s="537"/>
      <c r="AA100" s="537"/>
      <c r="AB100" s="537"/>
      <c r="AC100" s="537"/>
      <c r="AD100" s="537"/>
      <c r="AE100" s="537"/>
      <c r="AF100" s="537"/>
      <c r="AG100" s="537"/>
      <c r="AH100" s="537"/>
      <c r="AI100" s="537"/>
      <c r="AJ100" s="537"/>
      <c r="AK100" s="537"/>
    </row>
    <row r="101" spans="1:37" x14ac:dyDescent="0.15">
      <c r="A101" s="535"/>
      <c r="B101" s="534"/>
      <c r="C101" s="534"/>
      <c r="D101" s="534"/>
      <c r="E101" s="534"/>
      <c r="F101" s="534"/>
      <c r="G101" s="534"/>
      <c r="H101" s="534"/>
      <c r="I101" s="534"/>
      <c r="J101" s="534"/>
      <c r="K101" s="534"/>
      <c r="L101" s="534"/>
      <c r="M101" s="533"/>
      <c r="N101" s="537"/>
      <c r="O101" s="537"/>
      <c r="P101" s="537"/>
      <c r="Q101" s="537"/>
      <c r="R101" s="537"/>
      <c r="S101" s="537"/>
      <c r="T101" s="537"/>
      <c r="U101" s="537"/>
      <c r="V101" s="537"/>
      <c r="W101" s="537"/>
      <c r="X101" s="537"/>
      <c r="Y101" s="537"/>
      <c r="Z101" s="537"/>
      <c r="AA101" s="537"/>
      <c r="AB101" s="537"/>
      <c r="AC101" s="537"/>
      <c r="AD101" s="537"/>
      <c r="AE101" s="537"/>
      <c r="AF101" s="537"/>
      <c r="AG101" s="537"/>
      <c r="AH101" s="537"/>
      <c r="AI101" s="537"/>
      <c r="AJ101" s="537"/>
      <c r="AK101" s="537"/>
    </row>
    <row r="102" spans="1:37" x14ac:dyDescent="0.15">
      <c r="A102" s="535"/>
      <c r="B102" s="534"/>
      <c r="C102" s="534"/>
      <c r="D102" s="534"/>
      <c r="E102" s="534"/>
      <c r="F102" s="534"/>
      <c r="G102" s="534"/>
      <c r="H102" s="534"/>
      <c r="I102" s="534"/>
      <c r="J102" s="534"/>
      <c r="K102" s="534"/>
      <c r="L102" s="534"/>
      <c r="M102" s="533"/>
      <c r="N102" s="537"/>
      <c r="O102" s="537"/>
      <c r="P102" s="537"/>
      <c r="Q102" s="537"/>
      <c r="R102" s="537"/>
      <c r="S102" s="537"/>
      <c r="T102" s="537"/>
      <c r="U102" s="537"/>
      <c r="V102" s="537"/>
      <c r="W102" s="537"/>
      <c r="X102" s="537"/>
      <c r="Y102" s="537"/>
      <c r="Z102" s="537"/>
      <c r="AA102" s="537"/>
      <c r="AB102" s="537"/>
      <c r="AC102" s="537"/>
      <c r="AD102" s="537"/>
      <c r="AE102" s="537"/>
      <c r="AF102" s="537"/>
      <c r="AG102" s="537"/>
      <c r="AH102" s="537"/>
      <c r="AI102" s="537"/>
      <c r="AJ102" s="537"/>
      <c r="AK102" s="537"/>
    </row>
    <row r="103" spans="1:37" x14ac:dyDescent="0.15">
      <c r="A103" s="535"/>
      <c r="B103" s="534"/>
      <c r="C103" s="534"/>
      <c r="D103" s="534"/>
      <c r="E103" s="534"/>
      <c r="F103" s="534"/>
      <c r="G103" s="534"/>
      <c r="H103" s="534"/>
      <c r="I103" s="534"/>
      <c r="J103" s="534"/>
      <c r="K103" s="534"/>
      <c r="L103" s="534"/>
      <c r="M103" s="533"/>
      <c r="N103" s="537"/>
      <c r="O103" s="537"/>
      <c r="P103" s="537"/>
      <c r="Q103" s="537"/>
      <c r="R103" s="537"/>
      <c r="S103" s="537"/>
      <c r="T103" s="537"/>
      <c r="U103" s="537"/>
      <c r="V103" s="537"/>
      <c r="W103" s="537"/>
      <c r="X103" s="537"/>
      <c r="Y103" s="537"/>
      <c r="Z103" s="537"/>
      <c r="AA103" s="537"/>
      <c r="AB103" s="537"/>
      <c r="AC103" s="537"/>
      <c r="AD103" s="537"/>
      <c r="AE103" s="537"/>
      <c r="AF103" s="537"/>
      <c r="AG103" s="537"/>
      <c r="AH103" s="537"/>
      <c r="AI103" s="537"/>
      <c r="AJ103" s="537"/>
      <c r="AK103" s="537"/>
    </row>
    <row r="104" spans="1:37" x14ac:dyDescent="0.15">
      <c r="A104" s="535"/>
      <c r="B104" s="534"/>
      <c r="C104" s="534"/>
      <c r="D104" s="534"/>
      <c r="E104" s="534"/>
      <c r="F104" s="534"/>
      <c r="G104" s="534"/>
      <c r="H104" s="534"/>
      <c r="I104" s="534"/>
      <c r="J104" s="534"/>
      <c r="K104" s="534"/>
      <c r="L104" s="534"/>
      <c r="M104" s="533"/>
      <c r="N104" s="537"/>
      <c r="O104" s="537"/>
      <c r="P104" s="537"/>
      <c r="Q104" s="537"/>
      <c r="R104" s="537"/>
      <c r="S104" s="537"/>
      <c r="T104" s="537"/>
      <c r="U104" s="537"/>
      <c r="V104" s="537"/>
      <c r="W104" s="537"/>
      <c r="X104" s="537"/>
      <c r="Y104" s="537"/>
      <c r="Z104" s="537"/>
      <c r="AA104" s="537"/>
      <c r="AB104" s="537"/>
      <c r="AC104" s="537"/>
      <c r="AD104" s="537"/>
      <c r="AE104" s="537"/>
      <c r="AF104" s="537"/>
      <c r="AG104" s="537"/>
      <c r="AH104" s="537"/>
      <c r="AI104" s="537"/>
      <c r="AJ104" s="537"/>
      <c r="AK104" s="537"/>
    </row>
    <row r="105" spans="1:37" x14ac:dyDescent="0.15">
      <c r="A105" s="535"/>
      <c r="B105" s="534"/>
      <c r="C105" s="534"/>
      <c r="D105" s="534"/>
      <c r="E105" s="534"/>
      <c r="F105" s="534"/>
      <c r="G105" s="534"/>
      <c r="H105" s="534"/>
      <c r="I105" s="534"/>
      <c r="J105" s="534"/>
      <c r="K105" s="534"/>
      <c r="L105" s="534"/>
      <c r="M105" s="533"/>
      <c r="N105" s="537"/>
      <c r="O105" s="537"/>
      <c r="P105" s="537"/>
      <c r="Q105" s="537"/>
      <c r="R105" s="537"/>
      <c r="S105" s="537"/>
      <c r="T105" s="537"/>
      <c r="U105" s="537"/>
      <c r="V105" s="537"/>
      <c r="W105" s="537"/>
      <c r="X105" s="537"/>
      <c r="Y105" s="537"/>
      <c r="Z105" s="537"/>
      <c r="AA105" s="537"/>
      <c r="AB105" s="537"/>
      <c r="AC105" s="537"/>
      <c r="AD105" s="537"/>
      <c r="AE105" s="537"/>
      <c r="AF105" s="537"/>
      <c r="AG105" s="537"/>
      <c r="AH105" s="537"/>
      <c r="AI105" s="537"/>
      <c r="AJ105" s="537"/>
      <c r="AK105" s="537"/>
    </row>
    <row r="106" spans="1:37" x14ac:dyDescent="0.15">
      <c r="A106" s="535"/>
      <c r="B106" s="534"/>
      <c r="C106" s="534"/>
      <c r="D106" s="534"/>
      <c r="E106" s="534"/>
      <c r="F106" s="534"/>
      <c r="G106" s="534"/>
      <c r="H106" s="534"/>
      <c r="I106" s="534"/>
      <c r="J106" s="534"/>
      <c r="K106" s="534"/>
      <c r="L106" s="534"/>
      <c r="M106" s="533"/>
      <c r="N106" s="537"/>
      <c r="O106" s="537"/>
      <c r="P106" s="537"/>
      <c r="Q106" s="537"/>
      <c r="R106" s="537"/>
      <c r="S106" s="537"/>
      <c r="T106" s="537"/>
      <c r="U106" s="537"/>
      <c r="V106" s="537"/>
      <c r="W106" s="537"/>
      <c r="X106" s="537"/>
      <c r="Y106" s="537"/>
      <c r="Z106" s="537"/>
      <c r="AA106" s="537"/>
      <c r="AB106" s="537"/>
      <c r="AC106" s="537"/>
      <c r="AD106" s="537"/>
      <c r="AE106" s="537"/>
      <c r="AF106" s="537"/>
      <c r="AG106" s="537"/>
      <c r="AH106" s="537"/>
      <c r="AI106" s="537"/>
      <c r="AJ106" s="537"/>
      <c r="AK106" s="537"/>
    </row>
    <row r="107" spans="1:37" x14ac:dyDescent="0.15">
      <c r="A107" s="535"/>
      <c r="B107" s="534"/>
      <c r="C107" s="534"/>
      <c r="D107" s="534"/>
      <c r="E107" s="534"/>
      <c r="F107" s="534"/>
      <c r="G107" s="534"/>
      <c r="H107" s="534"/>
      <c r="I107" s="534"/>
      <c r="J107" s="534"/>
      <c r="K107" s="534"/>
      <c r="L107" s="534"/>
      <c r="M107" s="533"/>
      <c r="N107" s="537"/>
      <c r="O107" s="537"/>
      <c r="P107" s="537"/>
      <c r="Q107" s="537"/>
      <c r="R107" s="537"/>
      <c r="S107" s="537"/>
      <c r="T107" s="537"/>
      <c r="U107" s="537"/>
      <c r="V107" s="537"/>
      <c r="W107" s="537"/>
      <c r="X107" s="537"/>
      <c r="Y107" s="537"/>
      <c r="Z107" s="537"/>
      <c r="AA107" s="537"/>
      <c r="AB107" s="537"/>
      <c r="AC107" s="537"/>
      <c r="AD107" s="537"/>
      <c r="AE107" s="537"/>
      <c r="AF107" s="537"/>
      <c r="AG107" s="537"/>
      <c r="AH107" s="537"/>
      <c r="AI107" s="537"/>
      <c r="AJ107" s="537"/>
      <c r="AK107" s="537"/>
    </row>
    <row r="108" spans="1:37" x14ac:dyDescent="0.15">
      <c r="A108" s="535"/>
      <c r="B108" s="534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3"/>
      <c r="N108" s="537"/>
      <c r="O108" s="537"/>
      <c r="P108" s="537"/>
      <c r="Q108" s="537"/>
      <c r="R108" s="537"/>
      <c r="S108" s="537"/>
      <c r="T108" s="537"/>
      <c r="U108" s="537"/>
      <c r="V108" s="537"/>
      <c r="W108" s="537"/>
      <c r="X108" s="537"/>
      <c r="Y108" s="537"/>
      <c r="Z108" s="537"/>
      <c r="AA108" s="537"/>
      <c r="AB108" s="537"/>
      <c r="AC108" s="537"/>
      <c r="AD108" s="537"/>
      <c r="AE108" s="537"/>
      <c r="AF108" s="537"/>
      <c r="AG108" s="537"/>
      <c r="AH108" s="537"/>
      <c r="AI108" s="537"/>
      <c r="AJ108" s="537"/>
      <c r="AK108" s="537"/>
    </row>
    <row r="109" spans="1:37" x14ac:dyDescent="0.15">
      <c r="A109" s="535"/>
      <c r="B109" s="534"/>
      <c r="C109" s="534"/>
      <c r="D109" s="534"/>
      <c r="E109" s="534"/>
      <c r="F109" s="534"/>
      <c r="G109" s="534"/>
      <c r="H109" s="534"/>
      <c r="I109" s="534"/>
      <c r="J109" s="534"/>
      <c r="K109" s="534"/>
      <c r="L109" s="534"/>
      <c r="M109" s="533"/>
      <c r="N109" s="537"/>
      <c r="O109" s="537"/>
      <c r="P109" s="537"/>
      <c r="Q109" s="537"/>
      <c r="R109" s="537"/>
      <c r="S109" s="537"/>
      <c r="T109" s="537"/>
      <c r="U109" s="537"/>
      <c r="V109" s="537"/>
      <c r="W109" s="537"/>
      <c r="X109" s="537"/>
      <c r="Y109" s="537"/>
      <c r="Z109" s="537"/>
      <c r="AA109" s="537"/>
      <c r="AB109" s="537"/>
      <c r="AC109" s="537"/>
      <c r="AD109" s="537"/>
      <c r="AE109" s="537"/>
      <c r="AF109" s="537"/>
      <c r="AG109" s="537"/>
      <c r="AH109" s="537"/>
      <c r="AI109" s="537"/>
      <c r="AJ109" s="537"/>
      <c r="AK109" s="537"/>
    </row>
    <row r="110" spans="1:37" x14ac:dyDescent="0.15">
      <c r="A110" s="535"/>
      <c r="B110" s="534"/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3"/>
      <c r="N110" s="537"/>
      <c r="O110" s="537"/>
      <c r="P110" s="537"/>
      <c r="Q110" s="537"/>
      <c r="R110" s="537"/>
      <c r="S110" s="537"/>
      <c r="T110" s="537"/>
      <c r="U110" s="537"/>
      <c r="V110" s="537"/>
      <c r="W110" s="537"/>
      <c r="X110" s="537"/>
      <c r="Y110" s="537"/>
      <c r="Z110" s="537"/>
      <c r="AA110" s="537"/>
      <c r="AB110" s="537"/>
      <c r="AC110" s="537"/>
      <c r="AD110" s="537"/>
      <c r="AE110" s="537"/>
      <c r="AF110" s="537"/>
      <c r="AG110" s="537"/>
      <c r="AH110" s="537"/>
      <c r="AI110" s="537"/>
      <c r="AJ110" s="537"/>
      <c r="AK110" s="537"/>
    </row>
    <row r="111" spans="1:37" x14ac:dyDescent="0.15">
      <c r="A111" s="535"/>
      <c r="B111" s="534"/>
      <c r="C111" s="534"/>
      <c r="D111" s="534"/>
      <c r="E111" s="534"/>
      <c r="F111" s="534"/>
      <c r="G111" s="534"/>
      <c r="H111" s="534"/>
      <c r="I111" s="534"/>
      <c r="J111" s="534"/>
      <c r="K111" s="534"/>
      <c r="L111" s="534"/>
      <c r="M111" s="533"/>
      <c r="N111" s="537"/>
      <c r="O111" s="537"/>
      <c r="P111" s="537"/>
      <c r="Q111" s="537"/>
      <c r="R111" s="537"/>
      <c r="S111" s="537"/>
      <c r="T111" s="537"/>
      <c r="U111" s="537"/>
      <c r="V111" s="537"/>
      <c r="W111" s="537"/>
      <c r="X111" s="537"/>
      <c r="Y111" s="537"/>
      <c r="Z111" s="537"/>
      <c r="AA111" s="537"/>
      <c r="AB111" s="537"/>
      <c r="AC111" s="537"/>
      <c r="AD111" s="537"/>
      <c r="AE111" s="537"/>
      <c r="AF111" s="537"/>
      <c r="AG111" s="537"/>
      <c r="AH111" s="537"/>
      <c r="AI111" s="537"/>
      <c r="AJ111" s="537"/>
      <c r="AK111" s="537"/>
    </row>
    <row r="112" spans="1:37" x14ac:dyDescent="0.15">
      <c r="A112" s="535"/>
      <c r="B112" s="534"/>
      <c r="C112" s="534"/>
      <c r="D112" s="534"/>
      <c r="E112" s="534"/>
      <c r="F112" s="534"/>
      <c r="G112" s="534"/>
      <c r="H112" s="534"/>
      <c r="I112" s="534"/>
      <c r="J112" s="534"/>
      <c r="K112" s="534"/>
      <c r="L112" s="534"/>
      <c r="M112" s="533"/>
      <c r="N112" s="537"/>
      <c r="O112" s="537"/>
      <c r="P112" s="537"/>
      <c r="Q112" s="537"/>
      <c r="R112" s="537"/>
      <c r="S112" s="537"/>
      <c r="T112" s="537"/>
      <c r="U112" s="537"/>
      <c r="V112" s="537"/>
      <c r="W112" s="537"/>
      <c r="X112" s="537"/>
      <c r="Y112" s="537"/>
      <c r="Z112" s="537"/>
      <c r="AA112" s="537"/>
      <c r="AB112" s="537"/>
      <c r="AC112" s="537"/>
      <c r="AD112" s="537"/>
      <c r="AE112" s="537"/>
      <c r="AF112" s="537"/>
      <c r="AG112" s="537"/>
      <c r="AH112" s="537"/>
      <c r="AI112" s="537"/>
      <c r="AJ112" s="537"/>
      <c r="AK112" s="537"/>
    </row>
    <row r="113" spans="1:37" x14ac:dyDescent="0.15">
      <c r="A113" s="535"/>
      <c r="B113" s="534"/>
      <c r="C113" s="534"/>
      <c r="D113" s="534"/>
      <c r="E113" s="534"/>
      <c r="F113" s="534"/>
      <c r="G113" s="534"/>
      <c r="H113" s="534"/>
      <c r="I113" s="534"/>
      <c r="J113" s="534"/>
      <c r="K113" s="534"/>
      <c r="L113" s="534"/>
      <c r="M113" s="533"/>
      <c r="N113" s="537"/>
      <c r="O113" s="537"/>
      <c r="P113" s="537"/>
      <c r="Q113" s="537"/>
      <c r="R113" s="537"/>
      <c r="S113" s="537"/>
      <c r="T113" s="537"/>
      <c r="U113" s="537"/>
      <c r="V113" s="537"/>
      <c r="W113" s="537"/>
      <c r="X113" s="537"/>
      <c r="Y113" s="537"/>
      <c r="Z113" s="537"/>
      <c r="AA113" s="537"/>
      <c r="AB113" s="537"/>
      <c r="AC113" s="537"/>
      <c r="AD113" s="537"/>
      <c r="AE113" s="537"/>
      <c r="AF113" s="537"/>
      <c r="AG113" s="537"/>
      <c r="AH113" s="537"/>
      <c r="AI113" s="537"/>
      <c r="AJ113" s="537"/>
      <c r="AK113" s="537"/>
    </row>
    <row r="114" spans="1:37" x14ac:dyDescent="0.15">
      <c r="A114" s="535"/>
      <c r="B114" s="534"/>
      <c r="C114" s="534"/>
      <c r="D114" s="534"/>
      <c r="E114" s="534"/>
      <c r="F114" s="534"/>
      <c r="G114" s="534"/>
      <c r="H114" s="534"/>
      <c r="I114" s="534"/>
      <c r="J114" s="534"/>
      <c r="K114" s="534"/>
      <c r="L114" s="534"/>
      <c r="M114" s="533"/>
      <c r="N114" s="537"/>
      <c r="O114" s="537"/>
      <c r="P114" s="537"/>
      <c r="Q114" s="537"/>
      <c r="R114" s="537"/>
      <c r="S114" s="537"/>
      <c r="T114" s="537"/>
      <c r="U114" s="537"/>
      <c r="V114" s="537"/>
      <c r="W114" s="537"/>
      <c r="X114" s="537"/>
      <c r="Y114" s="537"/>
      <c r="Z114" s="537"/>
      <c r="AA114" s="537"/>
      <c r="AB114" s="537"/>
      <c r="AC114" s="537"/>
      <c r="AD114" s="537"/>
      <c r="AE114" s="537"/>
      <c r="AF114" s="537"/>
      <c r="AG114" s="537"/>
      <c r="AH114" s="537"/>
      <c r="AI114" s="537"/>
      <c r="AJ114" s="537"/>
      <c r="AK114" s="537"/>
    </row>
    <row r="115" spans="1:37" x14ac:dyDescent="0.15">
      <c r="A115" s="535"/>
      <c r="B115" s="534"/>
      <c r="C115" s="534"/>
      <c r="D115" s="534"/>
      <c r="E115" s="534"/>
      <c r="F115" s="534"/>
      <c r="G115" s="534"/>
      <c r="H115" s="534"/>
      <c r="I115" s="534"/>
      <c r="J115" s="534"/>
      <c r="K115" s="534"/>
      <c r="L115" s="534"/>
      <c r="M115" s="533"/>
      <c r="N115" s="537"/>
      <c r="O115" s="537"/>
      <c r="P115" s="537"/>
      <c r="Q115" s="537"/>
      <c r="R115" s="537"/>
      <c r="S115" s="537"/>
      <c r="T115" s="537"/>
      <c r="U115" s="537"/>
      <c r="V115" s="537"/>
      <c r="W115" s="537"/>
      <c r="X115" s="537"/>
      <c r="Y115" s="537"/>
      <c r="Z115" s="537"/>
      <c r="AA115" s="537"/>
      <c r="AB115" s="537"/>
      <c r="AC115" s="537"/>
      <c r="AD115" s="537"/>
      <c r="AE115" s="537"/>
      <c r="AF115" s="537"/>
      <c r="AG115" s="537"/>
      <c r="AH115" s="537"/>
      <c r="AI115" s="537"/>
      <c r="AJ115" s="537"/>
      <c r="AK115" s="537"/>
    </row>
    <row r="116" spans="1:37" x14ac:dyDescent="0.15">
      <c r="A116" s="535"/>
      <c r="B116" s="534"/>
      <c r="C116" s="534"/>
      <c r="D116" s="534"/>
      <c r="E116" s="534"/>
      <c r="F116" s="534"/>
      <c r="G116" s="534"/>
      <c r="H116" s="534"/>
      <c r="I116" s="534"/>
      <c r="J116" s="534"/>
      <c r="K116" s="534"/>
      <c r="L116" s="534"/>
      <c r="M116" s="533"/>
      <c r="N116" s="537"/>
      <c r="O116" s="537"/>
      <c r="P116" s="537"/>
      <c r="Q116" s="537"/>
      <c r="R116" s="537"/>
      <c r="S116" s="537"/>
      <c r="T116" s="537"/>
      <c r="U116" s="537"/>
      <c r="V116" s="537"/>
      <c r="W116" s="537"/>
      <c r="X116" s="537"/>
      <c r="Y116" s="537"/>
      <c r="Z116" s="537"/>
      <c r="AA116" s="537"/>
      <c r="AB116" s="537"/>
      <c r="AC116" s="537"/>
      <c r="AD116" s="537"/>
      <c r="AE116" s="537"/>
      <c r="AF116" s="537"/>
      <c r="AG116" s="537"/>
      <c r="AH116" s="537"/>
      <c r="AI116" s="537"/>
      <c r="AJ116" s="537"/>
      <c r="AK116" s="537"/>
    </row>
    <row r="117" spans="1:37" x14ac:dyDescent="0.15">
      <c r="A117" s="535"/>
      <c r="B117" s="534"/>
      <c r="C117" s="534"/>
      <c r="D117" s="534"/>
      <c r="E117" s="534"/>
      <c r="F117" s="534"/>
      <c r="G117" s="534"/>
      <c r="H117" s="534"/>
      <c r="I117" s="534"/>
      <c r="J117" s="534"/>
      <c r="K117" s="534"/>
      <c r="L117" s="534"/>
      <c r="M117" s="533"/>
      <c r="N117" s="537"/>
      <c r="O117" s="537"/>
      <c r="P117" s="537"/>
      <c r="Q117" s="537"/>
      <c r="R117" s="537"/>
      <c r="S117" s="537"/>
      <c r="T117" s="537"/>
      <c r="U117" s="537"/>
      <c r="V117" s="537"/>
      <c r="W117" s="537"/>
      <c r="X117" s="537"/>
      <c r="Y117" s="537"/>
      <c r="Z117" s="537"/>
      <c r="AA117" s="537"/>
      <c r="AB117" s="537"/>
      <c r="AC117" s="537"/>
      <c r="AD117" s="537"/>
      <c r="AE117" s="537"/>
      <c r="AF117" s="537"/>
      <c r="AG117" s="537"/>
      <c r="AH117" s="537"/>
      <c r="AI117" s="537"/>
      <c r="AJ117" s="537"/>
      <c r="AK117" s="537"/>
    </row>
    <row r="118" spans="1:37" x14ac:dyDescent="0.15">
      <c r="A118" s="535"/>
      <c r="B118" s="534"/>
      <c r="C118" s="534"/>
      <c r="D118" s="534"/>
      <c r="E118" s="534"/>
      <c r="F118" s="534"/>
      <c r="G118" s="534"/>
      <c r="H118" s="534"/>
      <c r="I118" s="534"/>
      <c r="J118" s="534"/>
      <c r="K118" s="534"/>
      <c r="L118" s="534"/>
      <c r="M118" s="533"/>
      <c r="N118" s="537"/>
      <c r="O118" s="537"/>
      <c r="P118" s="537"/>
      <c r="Q118" s="537"/>
      <c r="R118" s="537"/>
      <c r="S118" s="537"/>
      <c r="T118" s="537"/>
      <c r="U118" s="537"/>
      <c r="V118" s="537"/>
      <c r="W118" s="537"/>
      <c r="X118" s="537"/>
      <c r="Y118" s="537"/>
      <c r="Z118" s="537"/>
      <c r="AA118" s="537"/>
      <c r="AB118" s="537"/>
      <c r="AC118" s="537"/>
      <c r="AD118" s="537"/>
      <c r="AE118" s="537"/>
      <c r="AF118" s="537"/>
      <c r="AG118" s="537"/>
      <c r="AH118" s="537"/>
      <c r="AI118" s="537"/>
      <c r="AJ118" s="537"/>
      <c r="AK118" s="537"/>
    </row>
    <row r="119" spans="1:37" x14ac:dyDescent="0.15">
      <c r="A119" s="535"/>
      <c r="B119" s="534"/>
      <c r="C119" s="534"/>
      <c r="D119" s="534"/>
      <c r="E119" s="534"/>
      <c r="F119" s="534"/>
      <c r="G119" s="534"/>
      <c r="H119" s="534"/>
      <c r="I119" s="534"/>
      <c r="J119" s="534"/>
      <c r="K119" s="534"/>
      <c r="L119" s="534"/>
      <c r="M119" s="533"/>
      <c r="N119" s="537"/>
      <c r="O119" s="537"/>
      <c r="P119" s="537"/>
      <c r="Q119" s="537"/>
      <c r="R119" s="537"/>
      <c r="S119" s="537"/>
      <c r="T119" s="537"/>
      <c r="U119" s="537"/>
      <c r="V119" s="537"/>
      <c r="W119" s="537"/>
      <c r="X119" s="537"/>
      <c r="Y119" s="537"/>
      <c r="Z119" s="537"/>
      <c r="AA119" s="537"/>
      <c r="AB119" s="537"/>
      <c r="AC119" s="537"/>
      <c r="AD119" s="537"/>
      <c r="AE119" s="537"/>
      <c r="AF119" s="537"/>
      <c r="AG119" s="537"/>
      <c r="AH119" s="537"/>
      <c r="AI119" s="537"/>
      <c r="AJ119" s="537"/>
      <c r="AK119" s="537"/>
    </row>
    <row r="120" spans="1:37" x14ac:dyDescent="0.15">
      <c r="A120" s="535"/>
      <c r="B120" s="534"/>
      <c r="C120" s="534"/>
      <c r="D120" s="534"/>
      <c r="E120" s="534"/>
      <c r="F120" s="534"/>
      <c r="G120" s="534"/>
      <c r="H120" s="534"/>
      <c r="I120" s="534"/>
      <c r="J120" s="534"/>
      <c r="K120" s="534"/>
      <c r="L120" s="534"/>
      <c r="M120" s="533"/>
      <c r="N120" s="537"/>
      <c r="O120" s="537"/>
      <c r="P120" s="537"/>
      <c r="Q120" s="537"/>
      <c r="R120" s="537"/>
      <c r="S120" s="537"/>
      <c r="T120" s="537"/>
      <c r="U120" s="537"/>
      <c r="V120" s="537"/>
      <c r="W120" s="537"/>
      <c r="X120" s="537"/>
      <c r="Y120" s="537"/>
      <c r="Z120" s="537"/>
      <c r="AA120" s="537"/>
      <c r="AB120" s="537"/>
      <c r="AC120" s="537"/>
      <c r="AD120" s="537"/>
      <c r="AE120" s="537"/>
      <c r="AF120" s="537"/>
      <c r="AG120" s="537"/>
      <c r="AH120" s="537"/>
      <c r="AI120" s="537"/>
      <c r="AJ120" s="537"/>
      <c r="AK120" s="537"/>
    </row>
    <row r="121" spans="1:37" x14ac:dyDescent="0.15">
      <c r="A121" s="535"/>
      <c r="B121" s="534"/>
      <c r="C121" s="534"/>
      <c r="D121" s="534"/>
      <c r="E121" s="534"/>
      <c r="F121" s="534"/>
      <c r="G121" s="534"/>
      <c r="H121" s="534"/>
      <c r="I121" s="534"/>
      <c r="J121" s="534"/>
      <c r="K121" s="534"/>
      <c r="L121" s="534"/>
      <c r="M121" s="533"/>
      <c r="N121" s="537"/>
      <c r="O121" s="537"/>
      <c r="P121" s="537"/>
      <c r="Q121" s="537"/>
      <c r="R121" s="537"/>
      <c r="S121" s="537"/>
      <c r="T121" s="537"/>
      <c r="U121" s="537"/>
      <c r="V121" s="537"/>
      <c r="W121" s="537"/>
      <c r="X121" s="537"/>
      <c r="Y121" s="537"/>
      <c r="Z121" s="537"/>
      <c r="AA121" s="537"/>
      <c r="AB121" s="537"/>
      <c r="AC121" s="537"/>
      <c r="AD121" s="537"/>
      <c r="AE121" s="537"/>
      <c r="AF121" s="537"/>
      <c r="AG121" s="537"/>
      <c r="AH121" s="537"/>
      <c r="AI121" s="537"/>
      <c r="AJ121" s="537"/>
      <c r="AK121" s="537"/>
    </row>
    <row r="122" spans="1:37" x14ac:dyDescent="0.15">
      <c r="A122" s="535"/>
      <c r="B122" s="534"/>
      <c r="C122" s="534"/>
      <c r="D122" s="534"/>
      <c r="E122" s="534"/>
      <c r="F122" s="534"/>
      <c r="G122" s="534"/>
      <c r="H122" s="534"/>
      <c r="I122" s="534"/>
      <c r="J122" s="534"/>
      <c r="K122" s="534"/>
      <c r="L122" s="534"/>
      <c r="M122" s="533"/>
      <c r="N122" s="537"/>
      <c r="O122" s="537"/>
      <c r="P122" s="537"/>
      <c r="Q122" s="537"/>
      <c r="R122" s="537"/>
      <c r="S122" s="537"/>
      <c r="T122" s="537"/>
      <c r="U122" s="537"/>
      <c r="V122" s="537"/>
      <c r="W122" s="537"/>
      <c r="X122" s="537"/>
      <c r="Y122" s="537"/>
      <c r="Z122" s="537"/>
      <c r="AA122" s="537"/>
      <c r="AB122" s="537"/>
      <c r="AC122" s="537"/>
      <c r="AD122" s="537"/>
      <c r="AE122" s="537"/>
      <c r="AF122" s="537"/>
      <c r="AG122" s="537"/>
      <c r="AH122" s="537"/>
      <c r="AI122" s="537"/>
      <c r="AJ122" s="537"/>
      <c r="AK122" s="537"/>
    </row>
    <row r="123" spans="1:37" x14ac:dyDescent="0.15">
      <c r="A123" s="535"/>
      <c r="B123" s="534"/>
      <c r="C123" s="534"/>
      <c r="D123" s="534"/>
      <c r="E123" s="534"/>
      <c r="F123" s="534"/>
      <c r="G123" s="534"/>
      <c r="H123" s="534"/>
      <c r="I123" s="534"/>
      <c r="J123" s="534"/>
      <c r="K123" s="534"/>
      <c r="L123" s="534"/>
      <c r="M123" s="533"/>
      <c r="N123" s="537"/>
      <c r="O123" s="537"/>
      <c r="P123" s="537"/>
      <c r="Q123" s="537"/>
      <c r="R123" s="537"/>
      <c r="S123" s="537"/>
      <c r="T123" s="537"/>
      <c r="U123" s="537"/>
      <c r="V123" s="537"/>
      <c r="W123" s="537"/>
      <c r="X123" s="537"/>
      <c r="Y123" s="537"/>
      <c r="Z123" s="537"/>
      <c r="AA123" s="537"/>
      <c r="AB123" s="537"/>
      <c r="AC123" s="537"/>
      <c r="AD123" s="537"/>
      <c r="AE123" s="537"/>
      <c r="AF123" s="537"/>
      <c r="AG123" s="537"/>
      <c r="AH123" s="537"/>
      <c r="AI123" s="537"/>
      <c r="AJ123" s="537"/>
      <c r="AK123" s="537"/>
    </row>
    <row r="124" spans="1:37" x14ac:dyDescent="0.15">
      <c r="A124" s="535"/>
      <c r="B124" s="534"/>
      <c r="C124" s="534"/>
      <c r="D124" s="534"/>
      <c r="E124" s="534"/>
      <c r="F124" s="534"/>
      <c r="G124" s="534"/>
      <c r="H124" s="534"/>
      <c r="I124" s="534"/>
      <c r="J124" s="534"/>
      <c r="K124" s="534"/>
      <c r="L124" s="534"/>
      <c r="M124" s="533"/>
      <c r="N124" s="537"/>
      <c r="O124" s="537"/>
      <c r="P124" s="537"/>
      <c r="Q124" s="537"/>
      <c r="R124" s="537"/>
      <c r="S124" s="537"/>
      <c r="T124" s="537"/>
      <c r="U124" s="537"/>
      <c r="V124" s="537"/>
      <c r="W124" s="537"/>
      <c r="X124" s="537"/>
      <c r="Y124" s="537"/>
      <c r="Z124" s="537"/>
      <c r="AA124" s="537"/>
      <c r="AB124" s="537"/>
      <c r="AC124" s="537"/>
      <c r="AD124" s="537"/>
      <c r="AE124" s="537"/>
      <c r="AF124" s="537"/>
      <c r="AG124" s="537"/>
      <c r="AH124" s="537"/>
      <c r="AI124" s="537"/>
      <c r="AJ124" s="537"/>
      <c r="AK124" s="537"/>
    </row>
    <row r="125" spans="1:37" x14ac:dyDescent="0.15">
      <c r="A125" s="535"/>
      <c r="B125" s="534"/>
      <c r="C125" s="534"/>
      <c r="D125" s="534"/>
      <c r="E125" s="534"/>
      <c r="F125" s="534"/>
      <c r="G125" s="534"/>
      <c r="H125" s="534"/>
      <c r="I125" s="534"/>
      <c r="J125" s="534"/>
      <c r="K125" s="534"/>
      <c r="L125" s="534"/>
      <c r="M125" s="533"/>
      <c r="N125" s="537"/>
      <c r="O125" s="537"/>
      <c r="P125" s="537"/>
      <c r="Q125" s="537"/>
      <c r="R125" s="537"/>
      <c r="S125" s="537"/>
      <c r="T125" s="537"/>
      <c r="U125" s="537"/>
      <c r="V125" s="537"/>
      <c r="W125" s="537"/>
      <c r="X125" s="537"/>
      <c r="Y125" s="537"/>
      <c r="Z125" s="537"/>
      <c r="AA125" s="537"/>
      <c r="AB125" s="537"/>
      <c r="AC125" s="537"/>
      <c r="AD125" s="537"/>
      <c r="AE125" s="537"/>
      <c r="AF125" s="537"/>
      <c r="AG125" s="537"/>
      <c r="AH125" s="537"/>
      <c r="AI125" s="537"/>
      <c r="AJ125" s="537"/>
      <c r="AK125" s="537"/>
    </row>
    <row r="126" spans="1:37" x14ac:dyDescent="0.15">
      <c r="A126" s="535"/>
      <c r="B126" s="534"/>
      <c r="C126" s="534"/>
      <c r="D126" s="534"/>
      <c r="E126" s="534"/>
      <c r="F126" s="534"/>
      <c r="G126" s="534"/>
      <c r="H126" s="534"/>
      <c r="I126" s="534"/>
      <c r="J126" s="534"/>
      <c r="K126" s="534"/>
      <c r="L126" s="534"/>
      <c r="M126" s="533"/>
      <c r="N126" s="537"/>
      <c r="O126" s="537"/>
      <c r="P126" s="537"/>
      <c r="Q126" s="537"/>
      <c r="R126" s="537"/>
      <c r="S126" s="537"/>
      <c r="T126" s="537"/>
      <c r="U126" s="537"/>
      <c r="V126" s="537"/>
      <c r="W126" s="537"/>
      <c r="X126" s="537"/>
      <c r="Y126" s="537"/>
      <c r="Z126" s="537"/>
      <c r="AA126" s="537"/>
      <c r="AB126" s="537"/>
      <c r="AC126" s="537"/>
      <c r="AD126" s="537"/>
      <c r="AE126" s="537"/>
      <c r="AF126" s="537"/>
      <c r="AG126" s="537"/>
      <c r="AH126" s="537"/>
      <c r="AI126" s="537"/>
      <c r="AJ126" s="537"/>
      <c r="AK126" s="537"/>
    </row>
    <row r="127" spans="1:37" x14ac:dyDescent="0.15">
      <c r="A127" s="535"/>
      <c r="B127" s="534"/>
      <c r="C127" s="534"/>
      <c r="D127" s="534"/>
      <c r="E127" s="534"/>
      <c r="F127" s="534"/>
      <c r="G127" s="534"/>
      <c r="H127" s="534"/>
      <c r="I127" s="534"/>
      <c r="J127" s="534"/>
      <c r="K127" s="534"/>
      <c r="L127" s="534"/>
      <c r="M127" s="533"/>
      <c r="N127" s="537"/>
      <c r="O127" s="537"/>
      <c r="P127" s="537"/>
      <c r="Q127" s="537"/>
      <c r="R127" s="537"/>
      <c r="S127" s="537"/>
      <c r="T127" s="537"/>
      <c r="U127" s="537"/>
      <c r="V127" s="537"/>
      <c r="W127" s="537"/>
      <c r="X127" s="537"/>
      <c r="Y127" s="537"/>
      <c r="Z127" s="537"/>
      <c r="AA127" s="537"/>
      <c r="AB127" s="537"/>
      <c r="AC127" s="537"/>
      <c r="AD127" s="537"/>
      <c r="AE127" s="537"/>
      <c r="AF127" s="537"/>
      <c r="AG127" s="537"/>
      <c r="AH127" s="537"/>
      <c r="AI127" s="537"/>
      <c r="AJ127" s="537"/>
      <c r="AK127" s="537"/>
    </row>
    <row r="128" spans="1:37" x14ac:dyDescent="0.15">
      <c r="A128" s="535"/>
      <c r="B128" s="534"/>
      <c r="C128" s="534"/>
      <c r="D128" s="534"/>
      <c r="E128" s="534"/>
      <c r="F128" s="534"/>
      <c r="G128" s="534"/>
      <c r="H128" s="534"/>
      <c r="I128" s="534"/>
      <c r="J128" s="534"/>
      <c r="K128" s="534"/>
      <c r="L128" s="534"/>
      <c r="M128" s="533"/>
      <c r="N128" s="537"/>
      <c r="O128" s="537"/>
      <c r="P128" s="537"/>
      <c r="Q128" s="537"/>
      <c r="R128" s="537"/>
      <c r="S128" s="537"/>
      <c r="T128" s="537"/>
      <c r="U128" s="537"/>
      <c r="V128" s="537"/>
      <c r="W128" s="537"/>
      <c r="X128" s="537"/>
      <c r="Y128" s="537"/>
      <c r="Z128" s="537"/>
      <c r="AA128" s="537"/>
      <c r="AB128" s="537"/>
      <c r="AC128" s="537"/>
      <c r="AD128" s="537"/>
      <c r="AE128" s="537"/>
      <c r="AF128" s="537"/>
      <c r="AG128" s="537"/>
      <c r="AH128" s="537"/>
      <c r="AI128" s="537"/>
      <c r="AJ128" s="537"/>
      <c r="AK128" s="537"/>
    </row>
    <row r="129" spans="1:37" x14ac:dyDescent="0.15">
      <c r="A129" s="535"/>
      <c r="B129" s="534"/>
      <c r="C129" s="534"/>
      <c r="D129" s="534"/>
      <c r="E129" s="534"/>
      <c r="F129" s="534"/>
      <c r="G129" s="534"/>
      <c r="H129" s="534"/>
      <c r="I129" s="534"/>
      <c r="J129" s="534"/>
      <c r="K129" s="534"/>
      <c r="L129" s="534"/>
      <c r="M129" s="533"/>
      <c r="N129" s="537"/>
      <c r="O129" s="537"/>
      <c r="P129" s="537"/>
      <c r="Q129" s="537"/>
      <c r="R129" s="537"/>
      <c r="S129" s="537"/>
      <c r="T129" s="537"/>
      <c r="U129" s="537"/>
      <c r="V129" s="537"/>
      <c r="W129" s="537"/>
      <c r="X129" s="537"/>
      <c r="Y129" s="537"/>
      <c r="Z129" s="537"/>
      <c r="AA129" s="537"/>
      <c r="AB129" s="537"/>
      <c r="AC129" s="537"/>
      <c r="AD129" s="537"/>
      <c r="AE129" s="537"/>
      <c r="AF129" s="537"/>
      <c r="AG129" s="537"/>
      <c r="AH129" s="537"/>
      <c r="AI129" s="537"/>
      <c r="AJ129" s="537"/>
      <c r="AK129" s="537"/>
    </row>
    <row r="130" spans="1:37" x14ac:dyDescent="0.15">
      <c r="A130" s="535"/>
      <c r="B130" s="534"/>
      <c r="C130" s="534"/>
      <c r="D130" s="534"/>
      <c r="E130" s="534"/>
      <c r="F130" s="534"/>
      <c r="G130" s="534"/>
      <c r="H130" s="534"/>
      <c r="I130" s="534"/>
      <c r="J130" s="534"/>
      <c r="K130" s="534"/>
      <c r="L130" s="534"/>
      <c r="M130" s="533"/>
      <c r="N130" s="537"/>
      <c r="O130" s="537"/>
      <c r="P130" s="537"/>
      <c r="Q130" s="537"/>
      <c r="R130" s="537"/>
      <c r="S130" s="537"/>
      <c r="T130" s="537"/>
      <c r="U130" s="537"/>
      <c r="V130" s="537"/>
      <c r="W130" s="537"/>
      <c r="X130" s="537"/>
      <c r="Y130" s="537"/>
      <c r="Z130" s="537"/>
      <c r="AA130" s="537"/>
      <c r="AB130" s="537"/>
      <c r="AC130" s="537"/>
      <c r="AD130" s="537"/>
      <c r="AE130" s="537"/>
      <c r="AF130" s="537"/>
      <c r="AG130" s="537"/>
      <c r="AH130" s="537"/>
      <c r="AI130" s="537"/>
      <c r="AJ130" s="537"/>
      <c r="AK130" s="537"/>
    </row>
    <row r="131" spans="1:37" x14ac:dyDescent="0.15">
      <c r="A131" s="535"/>
      <c r="B131" s="534"/>
      <c r="C131" s="534"/>
      <c r="D131" s="534"/>
      <c r="E131" s="534"/>
      <c r="F131" s="534"/>
      <c r="G131" s="534"/>
      <c r="H131" s="534"/>
      <c r="I131" s="534"/>
      <c r="J131" s="534"/>
      <c r="K131" s="534"/>
      <c r="L131" s="534"/>
      <c r="M131" s="533"/>
      <c r="N131" s="537"/>
      <c r="O131" s="537"/>
      <c r="P131" s="537"/>
      <c r="Q131" s="537"/>
      <c r="R131" s="537"/>
      <c r="S131" s="537"/>
      <c r="T131" s="537"/>
      <c r="U131" s="537"/>
      <c r="V131" s="537"/>
      <c r="W131" s="537"/>
      <c r="X131" s="537"/>
      <c r="Y131" s="537"/>
      <c r="Z131" s="537"/>
      <c r="AA131" s="537"/>
      <c r="AB131" s="537"/>
      <c r="AC131" s="537"/>
      <c r="AD131" s="537"/>
      <c r="AE131" s="537"/>
      <c r="AF131" s="537"/>
      <c r="AG131" s="537"/>
      <c r="AH131" s="537"/>
      <c r="AI131" s="537"/>
      <c r="AJ131" s="537"/>
      <c r="AK131" s="537"/>
    </row>
    <row r="132" spans="1:37" x14ac:dyDescent="0.15">
      <c r="A132" s="535"/>
      <c r="B132" s="534"/>
      <c r="C132" s="534"/>
      <c r="D132" s="534"/>
      <c r="E132" s="534"/>
      <c r="F132" s="534"/>
      <c r="G132" s="534"/>
      <c r="H132" s="534"/>
      <c r="I132" s="534"/>
      <c r="J132" s="534"/>
      <c r="K132" s="534"/>
      <c r="L132" s="534"/>
      <c r="M132" s="533"/>
      <c r="N132" s="537"/>
      <c r="O132" s="537"/>
      <c r="P132" s="537"/>
      <c r="Q132" s="537"/>
      <c r="R132" s="537"/>
      <c r="S132" s="537"/>
      <c r="T132" s="537"/>
      <c r="U132" s="537"/>
      <c r="V132" s="537"/>
      <c r="W132" s="537"/>
      <c r="X132" s="537"/>
      <c r="Y132" s="537"/>
      <c r="Z132" s="537"/>
      <c r="AA132" s="537"/>
      <c r="AB132" s="537"/>
      <c r="AC132" s="537"/>
      <c r="AD132" s="537"/>
      <c r="AE132" s="537"/>
      <c r="AF132" s="537"/>
      <c r="AG132" s="537"/>
      <c r="AH132" s="537"/>
      <c r="AI132" s="537"/>
      <c r="AJ132" s="537"/>
      <c r="AK132" s="537"/>
    </row>
    <row r="133" spans="1:37" x14ac:dyDescent="0.15">
      <c r="A133" s="535"/>
      <c r="B133" s="534"/>
      <c r="C133" s="534"/>
      <c r="D133" s="534"/>
      <c r="E133" s="534"/>
      <c r="F133" s="534"/>
      <c r="G133" s="534"/>
      <c r="H133" s="534"/>
      <c r="I133" s="534"/>
      <c r="J133" s="534"/>
      <c r="K133" s="534"/>
      <c r="L133" s="534"/>
      <c r="M133" s="533"/>
      <c r="N133" s="537"/>
      <c r="O133" s="537"/>
      <c r="P133" s="537"/>
      <c r="Q133" s="537"/>
      <c r="R133" s="537"/>
      <c r="S133" s="537"/>
      <c r="T133" s="537"/>
      <c r="U133" s="537"/>
      <c r="V133" s="537"/>
      <c r="W133" s="537"/>
      <c r="X133" s="537"/>
      <c r="Y133" s="537"/>
      <c r="Z133" s="537"/>
      <c r="AA133" s="537"/>
      <c r="AB133" s="537"/>
      <c r="AC133" s="537"/>
      <c r="AD133" s="537"/>
      <c r="AE133" s="537"/>
      <c r="AF133" s="537"/>
      <c r="AG133" s="537"/>
      <c r="AH133" s="537"/>
      <c r="AI133" s="537"/>
      <c r="AJ133" s="537"/>
      <c r="AK133" s="537"/>
    </row>
    <row r="134" spans="1:37" x14ac:dyDescent="0.15">
      <c r="A134" s="535"/>
      <c r="B134" s="534"/>
      <c r="C134" s="534"/>
      <c r="D134" s="534"/>
      <c r="E134" s="534"/>
      <c r="F134" s="534"/>
      <c r="G134" s="534"/>
      <c r="H134" s="534"/>
      <c r="I134" s="534"/>
      <c r="J134" s="534"/>
      <c r="K134" s="534"/>
      <c r="L134" s="534"/>
      <c r="M134" s="533"/>
      <c r="N134" s="537"/>
      <c r="O134" s="537"/>
      <c r="P134" s="537"/>
      <c r="Q134" s="537"/>
      <c r="R134" s="537"/>
      <c r="S134" s="537"/>
      <c r="T134" s="537"/>
      <c r="U134" s="537"/>
      <c r="V134" s="537"/>
      <c r="W134" s="537"/>
      <c r="X134" s="537"/>
      <c r="Y134" s="537"/>
      <c r="Z134" s="537"/>
      <c r="AA134" s="537"/>
      <c r="AB134" s="537"/>
      <c r="AC134" s="537"/>
      <c r="AD134" s="537"/>
      <c r="AE134" s="537"/>
      <c r="AF134" s="537"/>
      <c r="AG134" s="537"/>
      <c r="AH134" s="537"/>
      <c r="AI134" s="537"/>
      <c r="AJ134" s="537"/>
      <c r="AK134" s="537"/>
    </row>
    <row r="135" spans="1:37" x14ac:dyDescent="0.15">
      <c r="A135" s="535"/>
      <c r="B135" s="534"/>
      <c r="C135" s="534"/>
      <c r="D135" s="534"/>
      <c r="E135" s="534"/>
      <c r="F135" s="534"/>
      <c r="G135" s="534"/>
      <c r="H135" s="534"/>
      <c r="I135" s="534"/>
      <c r="J135" s="534"/>
      <c r="K135" s="534"/>
      <c r="L135" s="534"/>
      <c r="M135" s="533"/>
      <c r="N135" s="537"/>
      <c r="O135" s="537"/>
      <c r="P135" s="537"/>
      <c r="Q135" s="537"/>
      <c r="R135" s="537"/>
      <c r="S135" s="537"/>
      <c r="T135" s="537"/>
      <c r="U135" s="537"/>
      <c r="V135" s="537"/>
      <c r="W135" s="537"/>
      <c r="X135" s="537"/>
      <c r="Y135" s="537"/>
      <c r="Z135" s="537"/>
      <c r="AA135" s="537"/>
      <c r="AB135" s="537"/>
      <c r="AC135" s="537"/>
      <c r="AD135" s="537"/>
      <c r="AE135" s="537"/>
      <c r="AF135" s="537"/>
      <c r="AG135" s="537"/>
      <c r="AH135" s="537"/>
      <c r="AI135" s="537"/>
      <c r="AJ135" s="537"/>
      <c r="AK135" s="537"/>
    </row>
    <row r="136" spans="1:37" x14ac:dyDescent="0.15">
      <c r="A136" s="535"/>
      <c r="B136" s="534"/>
      <c r="C136" s="534"/>
      <c r="D136" s="534"/>
      <c r="E136" s="534"/>
      <c r="F136" s="534"/>
      <c r="G136" s="534"/>
      <c r="H136" s="534"/>
      <c r="I136" s="534"/>
      <c r="J136" s="534"/>
      <c r="K136" s="534"/>
      <c r="L136" s="534"/>
      <c r="M136" s="533"/>
      <c r="N136" s="537"/>
      <c r="O136" s="537"/>
      <c r="P136" s="537"/>
      <c r="Q136" s="537"/>
      <c r="R136" s="537"/>
      <c r="S136" s="537"/>
      <c r="T136" s="537"/>
      <c r="U136" s="537"/>
      <c r="V136" s="537"/>
      <c r="W136" s="537"/>
      <c r="X136" s="537"/>
      <c r="Y136" s="537"/>
      <c r="Z136" s="537"/>
      <c r="AA136" s="537"/>
      <c r="AB136" s="537"/>
      <c r="AC136" s="537"/>
      <c r="AD136" s="537"/>
      <c r="AE136" s="537"/>
      <c r="AF136" s="537"/>
      <c r="AG136" s="537"/>
      <c r="AH136" s="537"/>
      <c r="AI136" s="537"/>
      <c r="AJ136" s="537"/>
      <c r="AK136" s="537"/>
    </row>
    <row r="137" spans="1:37" x14ac:dyDescent="0.15">
      <c r="A137" s="535"/>
      <c r="B137" s="534"/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3"/>
      <c r="N137" s="537"/>
      <c r="O137" s="537"/>
      <c r="P137" s="537"/>
      <c r="Q137" s="537"/>
      <c r="R137" s="537"/>
      <c r="S137" s="537"/>
      <c r="T137" s="537"/>
      <c r="U137" s="537"/>
      <c r="V137" s="537"/>
      <c r="W137" s="537"/>
      <c r="X137" s="537"/>
      <c r="Y137" s="537"/>
      <c r="Z137" s="537"/>
      <c r="AA137" s="537"/>
      <c r="AB137" s="537"/>
      <c r="AC137" s="537"/>
      <c r="AD137" s="537"/>
      <c r="AE137" s="537"/>
      <c r="AF137" s="537"/>
      <c r="AG137" s="537"/>
      <c r="AH137" s="537"/>
      <c r="AI137" s="537"/>
      <c r="AJ137" s="537"/>
      <c r="AK137" s="537"/>
    </row>
    <row r="138" spans="1:37" x14ac:dyDescent="0.15">
      <c r="A138" s="535"/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3"/>
      <c r="N138" s="537"/>
      <c r="O138" s="537"/>
      <c r="P138" s="537"/>
      <c r="Q138" s="537"/>
      <c r="R138" s="537"/>
      <c r="S138" s="537"/>
      <c r="T138" s="537"/>
      <c r="U138" s="537"/>
      <c r="V138" s="537"/>
      <c r="W138" s="537"/>
      <c r="X138" s="537"/>
      <c r="Y138" s="537"/>
      <c r="Z138" s="537"/>
      <c r="AA138" s="537"/>
      <c r="AB138" s="537"/>
      <c r="AC138" s="537"/>
      <c r="AD138" s="537"/>
      <c r="AE138" s="537"/>
      <c r="AF138" s="537"/>
      <c r="AG138" s="537"/>
      <c r="AH138" s="537"/>
      <c r="AI138" s="537"/>
      <c r="AJ138" s="537"/>
      <c r="AK138" s="537"/>
    </row>
    <row r="139" spans="1:37" x14ac:dyDescent="0.15">
      <c r="A139" s="535"/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3"/>
      <c r="N139" s="537"/>
      <c r="O139" s="537"/>
      <c r="P139" s="537"/>
      <c r="Q139" s="537"/>
      <c r="R139" s="537"/>
      <c r="S139" s="537"/>
      <c r="T139" s="537"/>
      <c r="U139" s="537"/>
      <c r="V139" s="537"/>
      <c r="W139" s="537"/>
      <c r="X139" s="537"/>
      <c r="Y139" s="537"/>
      <c r="Z139" s="537"/>
      <c r="AA139" s="537"/>
      <c r="AB139" s="537"/>
      <c r="AC139" s="537"/>
      <c r="AD139" s="537"/>
      <c r="AE139" s="537"/>
      <c r="AF139" s="537"/>
      <c r="AG139" s="537"/>
      <c r="AH139" s="537"/>
      <c r="AI139" s="537"/>
      <c r="AJ139" s="537"/>
      <c r="AK139" s="537"/>
    </row>
    <row r="140" spans="1:37" x14ac:dyDescent="0.15">
      <c r="A140" s="535"/>
      <c r="B140" s="534"/>
      <c r="C140" s="534"/>
      <c r="D140" s="534"/>
      <c r="E140" s="534"/>
      <c r="F140" s="534"/>
      <c r="G140" s="534"/>
      <c r="H140" s="534"/>
      <c r="I140" s="534"/>
      <c r="J140" s="534"/>
      <c r="K140" s="534"/>
      <c r="L140" s="534"/>
      <c r="M140" s="533"/>
      <c r="N140" s="537"/>
      <c r="O140" s="537"/>
      <c r="P140" s="537"/>
      <c r="Q140" s="537"/>
      <c r="R140" s="537"/>
      <c r="S140" s="537"/>
      <c r="T140" s="537"/>
      <c r="U140" s="537"/>
      <c r="V140" s="537"/>
      <c r="W140" s="537"/>
      <c r="X140" s="537"/>
      <c r="Y140" s="537"/>
      <c r="Z140" s="537"/>
      <c r="AA140" s="537"/>
      <c r="AB140" s="537"/>
      <c r="AC140" s="537"/>
      <c r="AD140" s="537"/>
      <c r="AE140" s="537"/>
      <c r="AF140" s="537"/>
      <c r="AG140" s="537"/>
      <c r="AH140" s="537"/>
      <c r="AI140" s="537"/>
      <c r="AJ140" s="537"/>
      <c r="AK140" s="537"/>
    </row>
    <row r="141" spans="1:37" x14ac:dyDescent="0.15">
      <c r="A141" s="535"/>
      <c r="B141" s="534"/>
      <c r="C141" s="534"/>
      <c r="D141" s="534"/>
      <c r="E141" s="534"/>
      <c r="F141" s="534"/>
      <c r="G141" s="534"/>
      <c r="H141" s="534"/>
      <c r="J141" s="534"/>
      <c r="K141" s="534"/>
      <c r="L141" s="534"/>
      <c r="M141" s="533"/>
      <c r="N141" s="537"/>
      <c r="O141" s="537"/>
      <c r="P141" s="537"/>
      <c r="Q141" s="537"/>
      <c r="R141" s="537"/>
      <c r="S141" s="537"/>
      <c r="T141" s="537"/>
      <c r="U141" s="537"/>
      <c r="V141" s="537"/>
      <c r="W141" s="537"/>
      <c r="X141" s="537"/>
      <c r="Y141" s="537"/>
      <c r="Z141" s="537"/>
      <c r="AA141" s="537"/>
      <c r="AB141" s="537"/>
      <c r="AC141" s="537"/>
      <c r="AD141" s="537"/>
      <c r="AE141" s="537"/>
      <c r="AF141" s="537"/>
      <c r="AG141" s="537"/>
      <c r="AH141" s="537"/>
      <c r="AI141" s="537"/>
      <c r="AJ141" s="537"/>
      <c r="AK141" s="537"/>
    </row>
    <row r="142" spans="1:37" x14ac:dyDescent="0.15">
      <c r="A142" s="535"/>
      <c r="B142" s="534"/>
      <c r="C142" s="534"/>
      <c r="D142" s="534"/>
      <c r="E142" s="534"/>
      <c r="F142" s="534"/>
      <c r="G142" s="534"/>
      <c r="H142" s="534"/>
      <c r="I142" s="534"/>
      <c r="J142" s="534"/>
      <c r="K142" s="534"/>
      <c r="L142" s="534"/>
      <c r="M142" s="533"/>
      <c r="N142" s="537"/>
      <c r="O142" s="537"/>
      <c r="P142" s="537"/>
      <c r="Q142" s="537"/>
      <c r="R142" s="537"/>
      <c r="S142" s="537"/>
      <c r="T142" s="537"/>
      <c r="U142" s="537"/>
      <c r="V142" s="537"/>
      <c r="W142" s="537"/>
      <c r="X142" s="537"/>
      <c r="Y142" s="537"/>
      <c r="Z142" s="537"/>
      <c r="AA142" s="537"/>
      <c r="AB142" s="537"/>
      <c r="AC142" s="537"/>
      <c r="AD142" s="537"/>
      <c r="AE142" s="537"/>
      <c r="AF142" s="537"/>
      <c r="AG142" s="537"/>
      <c r="AH142" s="537"/>
      <c r="AI142" s="537"/>
      <c r="AJ142" s="537"/>
      <c r="AK142" s="537"/>
    </row>
    <row r="143" spans="1:37" x14ac:dyDescent="0.15">
      <c r="A143" s="535"/>
      <c r="B143" s="534"/>
      <c r="C143" s="534"/>
      <c r="D143" s="534"/>
      <c r="E143" s="534"/>
      <c r="F143" s="534"/>
      <c r="G143" s="534"/>
      <c r="H143" s="534"/>
      <c r="I143" s="534"/>
      <c r="J143" s="534"/>
      <c r="K143" s="534"/>
      <c r="L143" s="534"/>
      <c r="M143" s="533"/>
    </row>
    <row r="144" spans="1:37" x14ac:dyDescent="0.15">
      <c r="A144" s="535"/>
      <c r="B144" s="534"/>
      <c r="C144" s="534"/>
      <c r="D144" s="534"/>
      <c r="E144" s="534"/>
      <c r="F144" s="534"/>
      <c r="G144" s="534"/>
      <c r="H144" s="534"/>
      <c r="I144" s="534"/>
      <c r="J144" s="534"/>
      <c r="K144" s="534"/>
      <c r="L144" s="534"/>
      <c r="M144" s="533"/>
    </row>
    <row r="145" spans="1:13" x14ac:dyDescent="0.15">
      <c r="A145" s="535"/>
      <c r="B145" s="534"/>
      <c r="C145" s="534"/>
      <c r="D145" s="534"/>
      <c r="E145" s="534"/>
      <c r="F145" s="534"/>
      <c r="G145" s="534"/>
      <c r="H145" s="534"/>
      <c r="I145" s="534"/>
      <c r="J145" s="534"/>
      <c r="K145" s="534"/>
      <c r="L145" s="534"/>
      <c r="M145" s="533"/>
    </row>
    <row r="146" spans="1:13" x14ac:dyDescent="0.15">
      <c r="A146" s="535"/>
      <c r="B146" s="534"/>
      <c r="C146" s="534"/>
      <c r="D146" s="534"/>
      <c r="E146" s="534"/>
      <c r="F146" s="534"/>
      <c r="G146" s="534"/>
      <c r="H146" s="534"/>
      <c r="I146" s="534"/>
      <c r="J146" s="534"/>
      <c r="K146" s="534"/>
      <c r="L146" s="534"/>
      <c r="M146" s="533"/>
    </row>
    <row r="147" spans="1:13" x14ac:dyDescent="0.15">
      <c r="A147" s="535"/>
      <c r="B147" s="534"/>
      <c r="C147" s="534"/>
      <c r="D147" s="534"/>
      <c r="E147" s="534"/>
      <c r="F147" s="534"/>
      <c r="G147" s="534"/>
      <c r="H147" s="534"/>
      <c r="I147" s="534"/>
      <c r="J147" s="534"/>
      <c r="K147" s="534"/>
      <c r="L147" s="534"/>
      <c r="M147" s="533"/>
    </row>
    <row r="148" spans="1:13" x14ac:dyDescent="0.15">
      <c r="A148" s="535"/>
      <c r="B148" s="534"/>
      <c r="C148" s="534"/>
      <c r="D148" s="534"/>
      <c r="E148" s="534"/>
      <c r="F148" s="534"/>
      <c r="G148" s="534"/>
      <c r="H148" s="534"/>
      <c r="I148" s="534"/>
      <c r="J148" s="534"/>
      <c r="K148" s="534"/>
      <c r="L148" s="534"/>
      <c r="M148" s="533"/>
    </row>
    <row r="149" spans="1:13" x14ac:dyDescent="0.15">
      <c r="A149" s="535"/>
      <c r="B149" s="534"/>
      <c r="C149" s="534"/>
      <c r="D149" s="534"/>
      <c r="E149" s="534"/>
      <c r="F149" s="534"/>
      <c r="G149" s="534"/>
      <c r="H149" s="534"/>
      <c r="I149" s="534"/>
      <c r="J149" s="534"/>
      <c r="K149" s="534"/>
      <c r="L149" s="534"/>
      <c r="M149" s="533"/>
    </row>
    <row r="150" spans="1:13" x14ac:dyDescent="0.15">
      <c r="A150" s="535"/>
      <c r="B150" s="534"/>
      <c r="C150" s="534"/>
      <c r="D150" s="534"/>
      <c r="E150" s="534"/>
      <c r="F150" s="534"/>
      <c r="G150" s="534"/>
      <c r="H150" s="534"/>
      <c r="I150" s="534"/>
      <c r="J150" s="534"/>
      <c r="K150" s="534"/>
      <c r="L150" s="534"/>
      <c r="M150" s="533"/>
    </row>
    <row r="151" spans="1:13" x14ac:dyDescent="0.15">
      <c r="A151" s="535"/>
      <c r="B151" s="534"/>
      <c r="C151" s="534"/>
      <c r="D151" s="534"/>
      <c r="E151" s="534"/>
      <c r="F151" s="534"/>
      <c r="G151" s="534"/>
      <c r="H151" s="534"/>
      <c r="I151" s="534"/>
      <c r="J151" s="534"/>
      <c r="K151" s="534"/>
      <c r="L151" s="534"/>
      <c r="M151" s="533"/>
    </row>
    <row r="152" spans="1:13" x14ac:dyDescent="0.15">
      <c r="A152" s="535"/>
      <c r="B152" s="534"/>
      <c r="C152" s="534"/>
      <c r="D152" s="534"/>
      <c r="E152" s="534"/>
      <c r="F152" s="534"/>
      <c r="G152" s="534"/>
      <c r="H152" s="534"/>
      <c r="I152" s="534"/>
      <c r="J152" s="534"/>
      <c r="K152" s="534"/>
      <c r="L152" s="534"/>
      <c r="M152" s="533"/>
    </row>
    <row r="153" spans="1:13" x14ac:dyDescent="0.15">
      <c r="A153" s="535"/>
      <c r="B153" s="534"/>
      <c r="C153" s="534"/>
      <c r="D153" s="534"/>
      <c r="E153" s="534"/>
      <c r="F153" s="534"/>
      <c r="G153" s="534"/>
      <c r="H153" s="534"/>
      <c r="I153" s="534"/>
      <c r="J153" s="534"/>
      <c r="K153" s="534"/>
      <c r="L153" s="534"/>
      <c r="M153" s="533"/>
    </row>
    <row r="154" spans="1:13" ht="14" thickBot="1" x14ac:dyDescent="0.2">
      <c r="A154" s="532"/>
      <c r="B154" s="531"/>
      <c r="C154" s="531"/>
      <c r="D154" s="531"/>
      <c r="E154" s="531"/>
      <c r="F154" s="531"/>
      <c r="G154" s="531"/>
      <c r="H154" s="531"/>
      <c r="I154" s="531"/>
      <c r="J154" s="531"/>
      <c r="K154" s="531"/>
      <c r="L154" s="531"/>
      <c r="M154" s="530"/>
    </row>
    <row r="155" spans="1:13" ht="16" x14ac:dyDescent="0.2">
      <c r="A155" s="536"/>
      <c r="B155" s="534"/>
      <c r="C155" s="534"/>
      <c r="D155" s="534"/>
      <c r="E155" s="534"/>
      <c r="F155" s="534"/>
      <c r="G155" s="534"/>
      <c r="H155" s="534"/>
      <c r="I155" s="534"/>
      <c r="J155" s="534"/>
      <c r="K155" s="534"/>
      <c r="L155" s="534"/>
      <c r="M155" s="533"/>
    </row>
    <row r="156" spans="1:13" x14ac:dyDescent="0.15">
      <c r="A156" s="535"/>
      <c r="B156" s="534"/>
      <c r="D156" s="534"/>
      <c r="E156" s="534"/>
      <c r="F156" s="534"/>
      <c r="G156" s="534"/>
      <c r="H156" s="534"/>
      <c r="I156" s="534"/>
      <c r="J156" s="534"/>
      <c r="K156" s="534"/>
      <c r="L156" s="534"/>
      <c r="M156" s="533"/>
    </row>
    <row r="157" spans="1:13" x14ac:dyDescent="0.15">
      <c r="A157" s="535"/>
      <c r="B157" s="534"/>
      <c r="C157" s="534"/>
      <c r="D157" s="534"/>
      <c r="E157" s="534"/>
      <c r="F157" s="534"/>
      <c r="G157" s="534"/>
      <c r="H157" s="534"/>
      <c r="I157" s="534"/>
      <c r="J157" s="534"/>
      <c r="K157" s="534"/>
      <c r="L157" s="534"/>
      <c r="M157" s="533"/>
    </row>
    <row r="158" spans="1:13" x14ac:dyDescent="0.15">
      <c r="A158" s="535"/>
      <c r="B158" s="534"/>
      <c r="C158" s="534"/>
      <c r="D158" s="534"/>
      <c r="E158" s="534"/>
      <c r="F158" s="534"/>
      <c r="G158" s="534"/>
      <c r="H158" s="534"/>
      <c r="I158" s="534"/>
      <c r="J158" s="534"/>
      <c r="K158" s="534"/>
      <c r="L158" s="534"/>
      <c r="M158" s="533"/>
    </row>
    <row r="159" spans="1:13" x14ac:dyDescent="0.15">
      <c r="A159" s="535"/>
      <c r="B159" s="534"/>
      <c r="C159" s="534"/>
      <c r="D159" s="534"/>
      <c r="E159" s="534"/>
      <c r="F159" s="534"/>
      <c r="G159" s="534"/>
      <c r="H159" s="534"/>
      <c r="J159" s="534"/>
      <c r="K159" s="534"/>
      <c r="L159" s="534"/>
      <c r="M159" s="533"/>
    </row>
    <row r="160" spans="1:13" x14ac:dyDescent="0.15">
      <c r="A160" s="535"/>
      <c r="B160" s="534"/>
      <c r="C160" s="534"/>
      <c r="D160" s="534"/>
      <c r="E160" s="534"/>
      <c r="F160" s="534"/>
      <c r="G160" s="534"/>
      <c r="H160" s="534"/>
      <c r="I160" s="534"/>
      <c r="J160" s="534"/>
      <c r="K160" s="534"/>
      <c r="L160" s="534"/>
      <c r="M160" s="533"/>
    </row>
    <row r="161" spans="1:13" x14ac:dyDescent="0.15">
      <c r="A161" s="535"/>
      <c r="B161" s="534"/>
      <c r="C161" s="534"/>
      <c r="D161" s="534"/>
      <c r="E161" s="534"/>
      <c r="F161" s="534"/>
      <c r="G161" s="534"/>
      <c r="H161" s="534"/>
      <c r="I161" s="534"/>
      <c r="J161" s="534"/>
      <c r="K161" s="534"/>
      <c r="L161" s="534"/>
      <c r="M161" s="533"/>
    </row>
    <row r="162" spans="1:13" x14ac:dyDescent="0.15">
      <c r="A162" s="535"/>
      <c r="B162" s="534"/>
      <c r="C162" s="534"/>
      <c r="D162" s="534"/>
      <c r="E162" s="534"/>
      <c r="F162" s="534"/>
      <c r="G162" s="534"/>
      <c r="H162" s="534"/>
      <c r="I162" s="534"/>
      <c r="J162" s="534"/>
      <c r="K162" s="534"/>
      <c r="L162" s="534"/>
      <c r="M162" s="533"/>
    </row>
    <row r="163" spans="1:13" x14ac:dyDescent="0.15">
      <c r="A163" s="535"/>
      <c r="B163" s="534"/>
      <c r="C163" s="534"/>
      <c r="D163" s="534"/>
      <c r="E163" s="534"/>
      <c r="F163" s="534"/>
      <c r="G163" s="534"/>
      <c r="H163" s="534"/>
      <c r="I163" s="534"/>
      <c r="J163" s="534"/>
      <c r="K163" s="534"/>
      <c r="L163" s="534"/>
      <c r="M163" s="533"/>
    </row>
    <row r="164" spans="1:13" x14ac:dyDescent="0.15">
      <c r="A164" s="535"/>
      <c r="B164" s="534"/>
      <c r="C164" s="534"/>
      <c r="D164" s="534"/>
      <c r="E164" s="534"/>
      <c r="F164" s="534"/>
      <c r="G164" s="534"/>
      <c r="H164" s="534"/>
      <c r="I164" s="534"/>
      <c r="J164" s="534"/>
      <c r="K164" s="534"/>
      <c r="L164" s="534"/>
      <c r="M164" s="533"/>
    </row>
    <row r="165" spans="1:13" x14ac:dyDescent="0.15">
      <c r="A165" s="535"/>
      <c r="B165" s="534"/>
      <c r="C165" s="534"/>
      <c r="D165" s="534"/>
      <c r="E165" s="534"/>
      <c r="F165" s="534"/>
      <c r="G165" s="534"/>
      <c r="H165" s="534"/>
      <c r="I165" s="534"/>
      <c r="J165" s="534"/>
      <c r="K165" s="534"/>
      <c r="L165" s="534"/>
      <c r="M165" s="533"/>
    </row>
    <row r="166" spans="1:13" x14ac:dyDescent="0.15">
      <c r="A166" s="535"/>
      <c r="B166" s="534"/>
      <c r="C166" s="534"/>
      <c r="D166" s="534"/>
      <c r="E166" s="534"/>
      <c r="F166" s="534"/>
      <c r="G166" s="534"/>
      <c r="H166" s="534"/>
      <c r="I166" s="534"/>
      <c r="J166" s="534"/>
      <c r="K166" s="534"/>
      <c r="L166" s="534"/>
      <c r="M166" s="533"/>
    </row>
    <row r="167" spans="1:13" x14ac:dyDescent="0.15">
      <c r="A167" s="535"/>
      <c r="B167" s="534"/>
      <c r="C167" s="534"/>
      <c r="D167" s="534"/>
      <c r="E167" s="534"/>
      <c r="F167" s="534"/>
      <c r="G167" s="534"/>
      <c r="H167" s="534"/>
      <c r="I167" s="534"/>
      <c r="J167" s="534"/>
      <c r="K167" s="534"/>
      <c r="L167" s="534"/>
      <c r="M167" s="533"/>
    </row>
    <row r="168" spans="1:13" x14ac:dyDescent="0.15">
      <c r="A168" s="535"/>
      <c r="B168" s="534"/>
      <c r="C168" s="534"/>
      <c r="D168" s="534"/>
      <c r="E168" s="534"/>
      <c r="F168" s="534"/>
      <c r="G168" s="534"/>
      <c r="H168" s="534"/>
      <c r="I168" s="534"/>
      <c r="J168" s="534"/>
      <c r="K168" s="534"/>
      <c r="L168" s="534"/>
      <c r="M168" s="533"/>
    </row>
    <row r="169" spans="1:13" x14ac:dyDescent="0.15">
      <c r="A169" s="535"/>
      <c r="B169" s="534"/>
      <c r="C169" s="534"/>
      <c r="D169" s="534"/>
      <c r="E169" s="534"/>
      <c r="F169" s="534"/>
      <c r="G169" s="534"/>
      <c r="H169" s="534"/>
      <c r="I169" s="534"/>
      <c r="J169" s="534"/>
      <c r="K169" s="534"/>
      <c r="L169" s="534"/>
      <c r="M169" s="533"/>
    </row>
    <row r="170" spans="1:13" x14ac:dyDescent="0.15">
      <c r="A170" s="535"/>
      <c r="B170" s="534"/>
      <c r="C170" s="534"/>
      <c r="D170" s="534"/>
      <c r="E170" s="534"/>
      <c r="F170" s="534"/>
      <c r="G170" s="534"/>
      <c r="H170" s="534"/>
      <c r="I170" s="534"/>
      <c r="J170" s="534"/>
      <c r="K170" s="534"/>
      <c r="L170" s="534"/>
      <c r="M170" s="533"/>
    </row>
    <row r="171" spans="1:13" x14ac:dyDescent="0.15">
      <c r="A171" s="535"/>
      <c r="B171" s="534"/>
      <c r="C171" s="534"/>
      <c r="D171" s="534"/>
      <c r="E171" s="534"/>
      <c r="F171" s="534"/>
      <c r="G171" s="534"/>
      <c r="H171" s="534"/>
      <c r="I171" s="534"/>
      <c r="J171" s="534"/>
      <c r="K171" s="534"/>
      <c r="L171" s="534"/>
      <c r="M171" s="533"/>
    </row>
    <row r="172" spans="1:13" x14ac:dyDescent="0.15">
      <c r="A172" s="535"/>
      <c r="B172" s="534"/>
      <c r="C172" s="534"/>
      <c r="D172" s="534"/>
      <c r="E172" s="534"/>
      <c r="F172" s="534"/>
      <c r="G172" s="534"/>
      <c r="H172" s="534"/>
      <c r="I172" s="534"/>
      <c r="J172" s="534"/>
      <c r="K172" s="534"/>
      <c r="L172" s="534"/>
      <c r="M172" s="533"/>
    </row>
    <row r="173" spans="1:13" x14ac:dyDescent="0.15">
      <c r="A173" s="535"/>
      <c r="B173" s="534"/>
      <c r="C173" s="534"/>
      <c r="D173" s="534"/>
      <c r="E173" s="534"/>
      <c r="F173" s="534"/>
      <c r="G173" s="534"/>
      <c r="H173" s="534"/>
      <c r="I173" s="534"/>
      <c r="J173" s="534"/>
      <c r="K173" s="534"/>
      <c r="L173" s="534"/>
      <c r="M173" s="533"/>
    </row>
    <row r="174" spans="1:13" x14ac:dyDescent="0.15">
      <c r="A174" s="535"/>
      <c r="B174" s="534"/>
      <c r="C174" s="534"/>
      <c r="D174" s="534"/>
      <c r="E174" s="534"/>
      <c r="F174" s="534"/>
      <c r="G174" s="534"/>
      <c r="H174" s="534"/>
      <c r="I174" s="534"/>
      <c r="J174" s="534"/>
      <c r="K174" s="534"/>
      <c r="L174" s="534"/>
      <c r="M174" s="533"/>
    </row>
    <row r="175" spans="1:13" x14ac:dyDescent="0.15">
      <c r="A175" s="535"/>
      <c r="B175" s="534"/>
      <c r="C175" s="534"/>
      <c r="D175" s="534"/>
      <c r="E175" s="534"/>
      <c r="F175" s="534"/>
      <c r="G175" s="534"/>
      <c r="H175" s="534"/>
      <c r="I175" s="534"/>
      <c r="J175" s="534"/>
      <c r="K175" s="534"/>
      <c r="L175" s="534"/>
      <c r="M175" s="533"/>
    </row>
    <row r="176" spans="1:13" x14ac:dyDescent="0.15">
      <c r="A176" s="535"/>
      <c r="B176" s="534"/>
      <c r="C176" s="534"/>
      <c r="D176" s="534"/>
      <c r="E176" s="534"/>
      <c r="F176" s="534"/>
      <c r="G176" s="534"/>
      <c r="H176" s="534"/>
      <c r="I176" s="534"/>
      <c r="J176" s="534"/>
      <c r="K176" s="534"/>
      <c r="L176" s="534"/>
      <c r="M176" s="533"/>
    </row>
    <row r="177" spans="1:13" x14ac:dyDescent="0.15">
      <c r="A177" s="535"/>
      <c r="B177" s="534"/>
      <c r="C177" s="534"/>
      <c r="D177" s="534"/>
      <c r="E177" s="534"/>
      <c r="F177" s="534"/>
      <c r="G177" s="534"/>
      <c r="H177" s="534"/>
      <c r="I177" s="534"/>
      <c r="J177" s="534"/>
      <c r="K177" s="534"/>
      <c r="L177" s="534"/>
      <c r="M177" s="533"/>
    </row>
    <row r="178" spans="1:13" x14ac:dyDescent="0.15">
      <c r="A178" s="535"/>
      <c r="B178" s="534"/>
      <c r="C178" s="534"/>
      <c r="D178" s="534"/>
      <c r="E178" s="534"/>
      <c r="F178" s="534"/>
      <c r="G178" s="534"/>
      <c r="H178" s="534"/>
      <c r="I178" s="534"/>
      <c r="J178" s="534"/>
      <c r="K178" s="534"/>
      <c r="L178" s="534"/>
      <c r="M178" s="533"/>
    </row>
    <row r="179" spans="1:13" x14ac:dyDescent="0.15">
      <c r="A179" s="535"/>
      <c r="B179" s="534"/>
      <c r="C179" s="534"/>
      <c r="D179" s="534"/>
      <c r="E179" s="534"/>
      <c r="F179" s="534"/>
      <c r="G179" s="534"/>
      <c r="H179" s="534"/>
      <c r="I179" s="534"/>
      <c r="J179" s="534"/>
      <c r="K179" s="534"/>
      <c r="L179" s="534"/>
      <c r="M179" s="533"/>
    </row>
    <row r="180" spans="1:13" x14ac:dyDescent="0.15">
      <c r="A180" s="535"/>
      <c r="B180" s="534"/>
      <c r="C180" s="534"/>
      <c r="D180" s="534"/>
      <c r="E180" s="534"/>
      <c r="F180" s="534"/>
      <c r="G180" s="534"/>
      <c r="H180" s="534"/>
      <c r="I180" s="534"/>
      <c r="J180" s="534"/>
      <c r="K180" s="534"/>
      <c r="L180" s="534"/>
      <c r="M180" s="533"/>
    </row>
    <row r="181" spans="1:13" x14ac:dyDescent="0.15">
      <c r="A181" s="535"/>
      <c r="B181" s="534"/>
      <c r="C181" s="534"/>
      <c r="D181" s="534"/>
      <c r="E181" s="534"/>
      <c r="F181" s="534"/>
      <c r="G181" s="534"/>
      <c r="H181" s="534"/>
      <c r="I181" s="534"/>
      <c r="J181" s="534"/>
      <c r="K181" s="534"/>
      <c r="L181" s="534"/>
      <c r="M181" s="533"/>
    </row>
    <row r="182" spans="1:13" x14ac:dyDescent="0.15">
      <c r="A182" s="535"/>
      <c r="B182" s="534"/>
      <c r="C182" s="534"/>
      <c r="D182" s="534"/>
      <c r="E182" s="534"/>
      <c r="F182" s="534"/>
      <c r="G182" s="534"/>
      <c r="H182" s="534"/>
      <c r="I182" s="534"/>
      <c r="J182" s="534"/>
      <c r="K182" s="534"/>
      <c r="L182" s="534"/>
      <c r="M182" s="533"/>
    </row>
    <row r="183" spans="1:13" x14ac:dyDescent="0.15">
      <c r="A183" s="535"/>
      <c r="B183" s="534"/>
      <c r="C183" s="534"/>
      <c r="D183" s="534"/>
      <c r="E183" s="534"/>
      <c r="F183" s="534"/>
      <c r="G183" s="534"/>
      <c r="H183" s="534"/>
      <c r="I183" s="534"/>
      <c r="J183" s="534"/>
      <c r="K183" s="534"/>
      <c r="L183" s="534"/>
      <c r="M183" s="533"/>
    </row>
    <row r="184" spans="1:13" x14ac:dyDescent="0.15">
      <c r="A184" s="535"/>
      <c r="B184" s="534"/>
      <c r="C184" s="534"/>
      <c r="D184" s="534"/>
      <c r="E184" s="534"/>
      <c r="F184" s="534"/>
      <c r="G184" s="534"/>
      <c r="H184" s="534"/>
      <c r="I184" s="534"/>
      <c r="J184" s="534"/>
      <c r="K184" s="534"/>
      <c r="L184" s="534"/>
      <c r="M184" s="533"/>
    </row>
    <row r="185" spans="1:13" x14ac:dyDescent="0.15">
      <c r="A185" s="535"/>
      <c r="B185" s="534"/>
      <c r="C185" s="534"/>
      <c r="D185" s="534"/>
      <c r="E185" s="534"/>
      <c r="F185" s="534"/>
      <c r="G185" s="534"/>
      <c r="H185" s="534"/>
      <c r="I185" s="534"/>
      <c r="J185" s="534"/>
      <c r="K185" s="534"/>
      <c r="L185" s="534"/>
      <c r="M185" s="533"/>
    </row>
    <row r="186" spans="1:13" x14ac:dyDescent="0.15">
      <c r="A186" s="535"/>
      <c r="B186" s="534"/>
      <c r="C186" s="534"/>
      <c r="D186" s="534"/>
      <c r="E186" s="534"/>
      <c r="F186" s="534"/>
      <c r="G186" s="534"/>
      <c r="H186" s="534"/>
      <c r="I186" s="534"/>
      <c r="J186" s="534"/>
      <c r="K186" s="534"/>
      <c r="L186" s="534"/>
      <c r="M186" s="533"/>
    </row>
    <row r="187" spans="1:13" x14ac:dyDescent="0.15">
      <c r="A187" s="535"/>
      <c r="B187" s="534"/>
      <c r="C187" s="534"/>
      <c r="D187" s="534"/>
      <c r="E187" s="534"/>
      <c r="F187" s="534"/>
      <c r="G187" s="534"/>
      <c r="H187" s="534"/>
      <c r="I187" s="534"/>
      <c r="J187" s="534"/>
      <c r="K187" s="534"/>
      <c r="L187" s="534"/>
      <c r="M187" s="533"/>
    </row>
    <row r="188" spans="1:13" x14ac:dyDescent="0.15">
      <c r="A188" s="535"/>
      <c r="B188" s="534"/>
      <c r="C188" s="534"/>
      <c r="D188" s="534"/>
      <c r="E188" s="534"/>
      <c r="F188" s="534"/>
      <c r="G188" s="534"/>
      <c r="H188" s="534"/>
      <c r="I188" s="534"/>
      <c r="J188" s="534"/>
      <c r="K188" s="534"/>
      <c r="L188" s="534"/>
      <c r="M188" s="533"/>
    </row>
    <row r="189" spans="1:13" x14ac:dyDescent="0.15">
      <c r="A189" s="535"/>
      <c r="B189" s="534"/>
      <c r="C189" s="534"/>
      <c r="D189" s="534"/>
      <c r="E189" s="534"/>
      <c r="F189" s="534"/>
      <c r="G189" s="534"/>
      <c r="H189" s="534"/>
      <c r="I189" s="534"/>
      <c r="J189" s="534"/>
      <c r="K189" s="534"/>
      <c r="L189" s="534"/>
      <c r="M189" s="533"/>
    </row>
    <row r="190" spans="1:13" x14ac:dyDescent="0.15">
      <c r="A190" s="535"/>
      <c r="B190" s="534"/>
      <c r="C190" s="534"/>
      <c r="D190" s="534"/>
      <c r="E190" s="534"/>
      <c r="F190" s="534"/>
      <c r="G190" s="534"/>
      <c r="H190" s="534"/>
      <c r="I190" s="534"/>
      <c r="J190" s="534"/>
      <c r="K190" s="534"/>
      <c r="L190" s="534"/>
      <c r="M190" s="533"/>
    </row>
    <row r="191" spans="1:13" x14ac:dyDescent="0.15">
      <c r="A191" s="535"/>
      <c r="B191" s="534"/>
      <c r="C191" s="534"/>
      <c r="D191" s="534"/>
      <c r="E191" s="534"/>
      <c r="F191" s="534"/>
      <c r="G191" s="534"/>
      <c r="H191" s="534"/>
      <c r="I191" s="534"/>
      <c r="J191" s="534"/>
      <c r="K191" s="534"/>
      <c r="L191" s="534"/>
      <c r="M191" s="533"/>
    </row>
    <row r="192" spans="1:13" x14ac:dyDescent="0.15">
      <c r="A192" s="535"/>
      <c r="B192" s="534"/>
      <c r="C192" s="534"/>
      <c r="D192" s="534"/>
      <c r="E192" s="534"/>
      <c r="F192" s="534"/>
      <c r="G192" s="534"/>
      <c r="H192" s="534"/>
      <c r="I192" s="534"/>
      <c r="J192" s="534"/>
      <c r="K192" s="534"/>
      <c r="L192" s="534"/>
      <c r="M192" s="533"/>
    </row>
    <row r="193" spans="1:13" x14ac:dyDescent="0.15">
      <c r="A193" s="535"/>
      <c r="B193" s="534"/>
      <c r="C193" s="534"/>
      <c r="D193" s="534"/>
      <c r="E193" s="534"/>
      <c r="F193" s="534"/>
      <c r="G193" s="534"/>
      <c r="H193" s="534"/>
      <c r="I193" s="534"/>
      <c r="J193" s="534"/>
      <c r="K193" s="534"/>
      <c r="L193" s="534"/>
      <c r="M193" s="533"/>
    </row>
    <row r="194" spans="1:13" x14ac:dyDescent="0.15">
      <c r="A194" s="535"/>
      <c r="B194" s="534"/>
      <c r="C194" s="534"/>
      <c r="D194" s="534"/>
      <c r="E194" s="534"/>
      <c r="F194" s="534"/>
      <c r="G194" s="534"/>
      <c r="H194" s="534"/>
      <c r="I194" s="534"/>
      <c r="J194" s="534"/>
      <c r="K194" s="534"/>
      <c r="L194" s="534"/>
      <c r="M194" s="533"/>
    </row>
    <row r="195" spans="1:13" x14ac:dyDescent="0.15">
      <c r="A195" s="535"/>
      <c r="B195" s="534"/>
      <c r="C195" s="534"/>
      <c r="D195" s="534"/>
      <c r="E195" s="534"/>
      <c r="F195" s="534"/>
      <c r="G195" s="534"/>
      <c r="H195" s="534"/>
      <c r="I195" s="534"/>
      <c r="J195" s="534"/>
      <c r="K195" s="534"/>
      <c r="L195" s="534"/>
      <c r="M195" s="533"/>
    </row>
    <row r="196" spans="1:13" x14ac:dyDescent="0.15">
      <c r="A196" s="535"/>
      <c r="B196" s="534"/>
      <c r="C196" s="534"/>
      <c r="D196" s="534"/>
      <c r="E196" s="534"/>
      <c r="F196" s="534"/>
      <c r="G196" s="534"/>
      <c r="H196" s="534"/>
      <c r="I196" s="534"/>
      <c r="J196" s="534"/>
      <c r="K196" s="534"/>
      <c r="L196" s="534"/>
      <c r="M196" s="533"/>
    </row>
    <row r="197" spans="1:13" x14ac:dyDescent="0.15">
      <c r="A197" s="535"/>
      <c r="B197" s="534"/>
      <c r="C197" s="534"/>
      <c r="D197" s="534"/>
      <c r="E197" s="534"/>
      <c r="F197" s="534"/>
      <c r="G197" s="534"/>
      <c r="H197" s="534"/>
      <c r="I197" s="534"/>
      <c r="J197" s="534"/>
      <c r="K197" s="534"/>
      <c r="L197" s="534"/>
      <c r="M197" s="533"/>
    </row>
    <row r="198" spans="1:13" x14ac:dyDescent="0.15">
      <c r="A198" s="535"/>
      <c r="B198" s="534"/>
      <c r="C198" s="534"/>
      <c r="D198" s="534"/>
      <c r="E198" s="534"/>
      <c r="F198" s="534"/>
      <c r="G198" s="534"/>
      <c r="H198" s="534"/>
      <c r="I198" s="534"/>
      <c r="J198" s="534"/>
      <c r="K198" s="534"/>
      <c r="L198" s="534"/>
      <c r="M198" s="533"/>
    </row>
    <row r="199" spans="1:13" x14ac:dyDescent="0.15">
      <c r="A199" s="535"/>
      <c r="B199" s="534"/>
      <c r="C199" s="534"/>
      <c r="D199" s="534"/>
      <c r="E199" s="534"/>
      <c r="F199" s="534"/>
      <c r="G199" s="534"/>
      <c r="H199" s="534"/>
      <c r="I199" s="534"/>
      <c r="J199" s="534"/>
      <c r="K199" s="534"/>
      <c r="L199" s="534"/>
      <c r="M199" s="533"/>
    </row>
    <row r="200" spans="1:13" x14ac:dyDescent="0.15">
      <c r="A200" s="535"/>
      <c r="B200" s="534"/>
      <c r="C200" s="534"/>
      <c r="D200" s="534"/>
      <c r="E200" s="534"/>
      <c r="F200" s="534"/>
      <c r="G200" s="534"/>
      <c r="H200" s="534"/>
      <c r="I200" s="534"/>
      <c r="J200" s="534"/>
      <c r="K200" s="534"/>
      <c r="L200" s="534"/>
      <c r="M200" s="533"/>
    </row>
    <row r="201" spans="1:13" x14ac:dyDescent="0.15">
      <c r="A201" s="535"/>
      <c r="B201" s="534"/>
      <c r="C201" s="534"/>
      <c r="D201" s="534"/>
      <c r="E201" s="534"/>
      <c r="F201" s="534"/>
      <c r="G201" s="534"/>
      <c r="H201" s="534"/>
      <c r="I201" s="534"/>
      <c r="J201" s="534"/>
      <c r="K201" s="534"/>
      <c r="L201" s="534"/>
      <c r="M201" s="533"/>
    </row>
    <row r="202" spans="1:13" x14ac:dyDescent="0.15">
      <c r="A202" s="535"/>
      <c r="B202" s="534"/>
      <c r="C202" s="534"/>
      <c r="D202" s="534"/>
      <c r="E202" s="534"/>
      <c r="F202" s="534"/>
      <c r="G202" s="534"/>
      <c r="H202" s="534"/>
      <c r="I202" s="534"/>
      <c r="J202" s="534"/>
      <c r="K202" s="534"/>
      <c r="L202" s="534"/>
      <c r="M202" s="533"/>
    </row>
    <row r="203" spans="1:13" x14ac:dyDescent="0.15">
      <c r="A203" s="535"/>
      <c r="B203" s="534"/>
      <c r="C203" s="534"/>
      <c r="D203" s="534"/>
      <c r="E203" s="534"/>
      <c r="F203" s="534"/>
      <c r="G203" s="534"/>
      <c r="H203" s="534"/>
      <c r="I203" s="534"/>
      <c r="J203" s="534"/>
      <c r="K203" s="534"/>
      <c r="L203" s="534"/>
      <c r="M203" s="533"/>
    </row>
    <row r="204" spans="1:13" x14ac:dyDescent="0.15">
      <c r="A204" s="535"/>
      <c r="B204" s="534"/>
      <c r="C204" s="534"/>
      <c r="D204" s="534"/>
      <c r="E204" s="534"/>
      <c r="F204" s="534"/>
      <c r="G204" s="534"/>
      <c r="H204" s="534"/>
      <c r="I204" s="534"/>
      <c r="J204" s="534"/>
      <c r="K204" s="534"/>
      <c r="L204" s="534"/>
      <c r="M204" s="533"/>
    </row>
    <row r="205" spans="1:13" x14ac:dyDescent="0.15">
      <c r="A205" s="535"/>
      <c r="B205" s="534"/>
      <c r="C205" s="534"/>
      <c r="D205" s="534"/>
      <c r="E205" s="534"/>
      <c r="F205" s="534"/>
      <c r="G205" s="534"/>
      <c r="H205" s="534"/>
      <c r="I205" s="534"/>
      <c r="J205" s="534"/>
      <c r="K205" s="534"/>
      <c r="L205" s="534"/>
      <c r="M205" s="533"/>
    </row>
    <row r="206" spans="1:13" x14ac:dyDescent="0.15">
      <c r="A206" s="535"/>
      <c r="B206" s="534"/>
      <c r="C206" s="534"/>
      <c r="D206" s="534"/>
      <c r="E206" s="534"/>
      <c r="F206" s="534"/>
      <c r="G206" s="534"/>
      <c r="H206" s="534"/>
      <c r="I206" s="534"/>
      <c r="J206" s="534"/>
      <c r="K206" s="534"/>
      <c r="L206" s="534"/>
      <c r="M206" s="533"/>
    </row>
    <row r="207" spans="1:13" x14ac:dyDescent="0.15">
      <c r="A207" s="535"/>
      <c r="B207" s="534"/>
      <c r="C207" s="534"/>
      <c r="D207" s="534"/>
      <c r="E207" s="534"/>
      <c r="F207" s="534"/>
      <c r="G207" s="534"/>
      <c r="H207" s="534"/>
      <c r="I207" s="534"/>
      <c r="J207" s="534"/>
      <c r="K207" s="534"/>
      <c r="L207" s="534"/>
      <c r="M207" s="533"/>
    </row>
    <row r="208" spans="1:13" x14ac:dyDescent="0.15">
      <c r="A208" s="535"/>
      <c r="B208" s="534"/>
      <c r="C208" s="534"/>
      <c r="D208" s="534"/>
      <c r="E208" s="534"/>
      <c r="F208" s="534"/>
      <c r="G208" s="534"/>
      <c r="H208" s="534"/>
      <c r="I208" s="534"/>
      <c r="J208" s="534"/>
      <c r="K208" s="534"/>
      <c r="L208" s="534"/>
      <c r="M208" s="533"/>
    </row>
    <row r="209" spans="1:13" x14ac:dyDescent="0.15">
      <c r="A209" s="535"/>
      <c r="B209" s="534"/>
      <c r="C209" s="534"/>
      <c r="D209" s="534"/>
      <c r="E209" s="534"/>
      <c r="F209" s="534"/>
      <c r="G209" s="534"/>
      <c r="H209" s="534"/>
      <c r="I209" s="534"/>
      <c r="J209" s="534"/>
      <c r="K209" s="534"/>
      <c r="L209" s="534"/>
      <c r="M209" s="533"/>
    </row>
    <row r="210" spans="1:13" x14ac:dyDescent="0.15">
      <c r="A210" s="535"/>
      <c r="B210" s="534"/>
      <c r="C210" s="534"/>
      <c r="D210" s="534"/>
      <c r="E210" s="534"/>
      <c r="F210" s="534"/>
      <c r="G210" s="534"/>
      <c r="H210" s="534"/>
      <c r="I210" s="534"/>
      <c r="J210" s="534"/>
      <c r="K210" s="534"/>
      <c r="L210" s="534"/>
      <c r="M210" s="533"/>
    </row>
    <row r="211" spans="1:13" x14ac:dyDescent="0.15">
      <c r="A211" s="535"/>
      <c r="B211" s="534"/>
      <c r="C211" s="534"/>
      <c r="D211" s="534"/>
      <c r="E211" s="534"/>
      <c r="F211" s="534"/>
      <c r="G211" s="534"/>
      <c r="H211" s="534"/>
      <c r="I211" s="534"/>
      <c r="J211" s="534"/>
      <c r="K211" s="534"/>
      <c r="L211" s="534"/>
      <c r="M211" s="533"/>
    </row>
    <row r="212" spans="1:13" x14ac:dyDescent="0.15">
      <c r="A212" s="535"/>
      <c r="B212" s="534"/>
      <c r="C212" s="534"/>
      <c r="D212" s="534"/>
      <c r="E212" s="534"/>
      <c r="F212" s="534"/>
      <c r="G212" s="534"/>
      <c r="H212" s="534"/>
      <c r="I212" s="534"/>
      <c r="J212" s="534"/>
      <c r="K212" s="534"/>
      <c r="L212" s="534"/>
      <c r="M212" s="533"/>
    </row>
    <row r="213" spans="1:13" x14ac:dyDescent="0.15">
      <c r="A213" s="535"/>
      <c r="B213" s="534"/>
      <c r="C213" s="534"/>
      <c r="D213" s="534"/>
      <c r="E213" s="534"/>
      <c r="F213" s="534"/>
      <c r="G213" s="534"/>
      <c r="H213" s="534"/>
      <c r="I213" s="534"/>
      <c r="J213" s="534"/>
      <c r="K213" s="534"/>
      <c r="L213" s="534"/>
      <c r="M213" s="533"/>
    </row>
    <row r="214" spans="1:13" x14ac:dyDescent="0.15">
      <c r="A214" s="535"/>
      <c r="B214" s="534"/>
      <c r="C214" s="534"/>
      <c r="D214" s="534"/>
      <c r="E214" s="534"/>
      <c r="F214" s="534"/>
      <c r="G214" s="534"/>
      <c r="H214" s="534"/>
      <c r="I214" s="534"/>
      <c r="J214" s="534"/>
      <c r="K214" s="534"/>
      <c r="L214" s="534"/>
      <c r="M214" s="533"/>
    </row>
    <row r="215" spans="1:13" x14ac:dyDescent="0.15">
      <c r="A215" s="535"/>
      <c r="B215" s="534"/>
      <c r="C215" s="534"/>
      <c r="D215" s="534"/>
      <c r="E215" s="534"/>
      <c r="F215" s="534"/>
      <c r="G215" s="534"/>
      <c r="H215" s="534"/>
      <c r="I215" s="534"/>
      <c r="J215" s="534"/>
      <c r="K215" s="534"/>
      <c r="L215" s="534"/>
      <c r="M215" s="533"/>
    </row>
    <row r="216" spans="1:13" x14ac:dyDescent="0.15">
      <c r="A216" s="535"/>
      <c r="B216" s="534"/>
      <c r="C216" s="534"/>
      <c r="D216" s="534"/>
      <c r="E216" s="534"/>
      <c r="F216" s="534"/>
      <c r="G216" s="534"/>
      <c r="H216" s="534"/>
      <c r="I216" s="534"/>
      <c r="J216" s="534"/>
      <c r="K216" s="534"/>
      <c r="L216" s="534"/>
      <c r="M216" s="533"/>
    </row>
    <row r="217" spans="1:13" x14ac:dyDescent="0.15">
      <c r="A217" s="535"/>
      <c r="B217" s="534"/>
      <c r="C217" s="534"/>
      <c r="D217" s="534"/>
      <c r="E217" s="534"/>
      <c r="F217" s="534"/>
      <c r="G217" s="534"/>
      <c r="H217" s="534"/>
      <c r="I217" s="534"/>
      <c r="J217" s="534"/>
      <c r="K217" s="534"/>
      <c r="L217" s="534"/>
      <c r="M217" s="533"/>
    </row>
    <row r="218" spans="1:13" x14ac:dyDescent="0.15">
      <c r="A218" s="535"/>
      <c r="B218" s="534"/>
      <c r="C218" s="534"/>
      <c r="D218" s="534"/>
      <c r="E218" s="534"/>
      <c r="F218" s="534"/>
      <c r="G218" s="534"/>
      <c r="H218" s="534"/>
      <c r="I218" s="534"/>
      <c r="J218" s="534"/>
      <c r="K218" s="534"/>
      <c r="L218" s="534"/>
      <c r="M218" s="533"/>
    </row>
    <row r="219" spans="1:13" x14ac:dyDescent="0.15">
      <c r="A219" s="535"/>
      <c r="B219" s="534"/>
      <c r="C219" s="534"/>
      <c r="D219" s="534"/>
      <c r="E219" s="534"/>
      <c r="F219" s="534"/>
      <c r="G219" s="534"/>
      <c r="H219" s="534"/>
      <c r="I219" s="534"/>
      <c r="J219" s="534"/>
      <c r="K219" s="534"/>
      <c r="L219" s="534"/>
      <c r="M219" s="533"/>
    </row>
    <row r="220" spans="1:13" x14ac:dyDescent="0.15">
      <c r="A220" s="535"/>
      <c r="B220" s="534"/>
      <c r="C220" s="534"/>
      <c r="D220" s="534"/>
      <c r="E220" s="534"/>
      <c r="F220" s="534"/>
      <c r="G220" s="534"/>
      <c r="H220" s="534"/>
      <c r="I220" s="534"/>
      <c r="J220" s="534"/>
      <c r="K220" s="534"/>
      <c r="L220" s="534"/>
      <c r="M220" s="533"/>
    </row>
    <row r="221" spans="1:13" x14ac:dyDescent="0.15">
      <c r="A221" s="535"/>
      <c r="B221" s="534"/>
      <c r="C221" s="534"/>
      <c r="D221" s="534"/>
      <c r="E221" s="534"/>
      <c r="F221" s="534"/>
      <c r="G221" s="534"/>
      <c r="H221" s="534"/>
      <c r="I221" s="534"/>
      <c r="J221" s="534"/>
      <c r="K221" s="534"/>
      <c r="L221" s="534"/>
      <c r="M221" s="533"/>
    </row>
    <row r="222" spans="1:13" x14ac:dyDescent="0.15">
      <c r="A222" s="535"/>
      <c r="B222" s="534"/>
      <c r="C222" s="534"/>
      <c r="D222" s="534"/>
      <c r="E222" s="534"/>
      <c r="F222" s="534"/>
      <c r="G222" s="534"/>
      <c r="H222" s="534"/>
      <c r="I222" s="534"/>
      <c r="J222" s="534"/>
      <c r="K222" s="534"/>
      <c r="L222" s="534"/>
      <c r="M222" s="533"/>
    </row>
    <row r="223" spans="1:13" x14ac:dyDescent="0.15">
      <c r="A223" s="535"/>
      <c r="B223" s="534"/>
      <c r="C223" s="534"/>
      <c r="D223" s="534"/>
      <c r="E223" s="534"/>
      <c r="F223" s="534"/>
      <c r="G223" s="534"/>
      <c r="H223" s="534"/>
      <c r="I223" s="534"/>
      <c r="J223" s="534"/>
      <c r="K223" s="534"/>
      <c r="L223" s="534"/>
      <c r="M223" s="533"/>
    </row>
    <row r="224" spans="1:13" x14ac:dyDescent="0.15">
      <c r="A224" s="535"/>
      <c r="B224" s="534"/>
      <c r="C224" s="534"/>
      <c r="D224" s="534"/>
      <c r="E224" s="534"/>
      <c r="F224" s="534"/>
      <c r="G224" s="534"/>
      <c r="H224" s="534"/>
      <c r="I224" s="534"/>
      <c r="J224" s="534"/>
      <c r="K224" s="534"/>
      <c r="L224" s="534"/>
      <c r="M224" s="533"/>
    </row>
    <row r="225" spans="1:13" x14ac:dyDescent="0.15">
      <c r="A225" s="535"/>
      <c r="B225" s="534"/>
      <c r="C225" s="534"/>
      <c r="D225" s="534"/>
      <c r="E225" s="534"/>
      <c r="F225" s="534"/>
      <c r="G225" s="534"/>
      <c r="H225" s="534"/>
      <c r="I225" s="534"/>
      <c r="J225" s="534"/>
      <c r="K225" s="534"/>
      <c r="L225" s="534"/>
      <c r="M225" s="533"/>
    </row>
    <row r="226" spans="1:13" ht="14" thickBot="1" x14ac:dyDescent="0.2">
      <c r="A226" s="532"/>
      <c r="B226" s="531"/>
      <c r="C226" s="531"/>
      <c r="D226" s="531"/>
      <c r="E226" s="531"/>
      <c r="F226" s="531"/>
      <c r="G226" s="531"/>
      <c r="H226" s="531"/>
      <c r="I226" s="531"/>
      <c r="J226" s="531"/>
      <c r="K226" s="531"/>
      <c r="L226" s="531"/>
      <c r="M226" s="530"/>
    </row>
    <row r="227" spans="1:13" ht="16" x14ac:dyDescent="0.2">
      <c r="A227" s="536"/>
      <c r="B227" s="534"/>
      <c r="C227" s="534"/>
      <c r="D227" s="534"/>
      <c r="E227" s="534"/>
      <c r="F227" s="534"/>
      <c r="G227" s="534"/>
      <c r="H227" s="534"/>
      <c r="I227" s="534"/>
      <c r="J227" s="534"/>
      <c r="K227" s="534"/>
      <c r="L227" s="534"/>
      <c r="M227" s="533"/>
    </row>
    <row r="228" spans="1:13" x14ac:dyDescent="0.15">
      <c r="A228" s="535"/>
      <c r="B228" s="534"/>
      <c r="C228" s="534"/>
      <c r="D228" s="534"/>
      <c r="E228" s="534"/>
      <c r="F228" s="534"/>
      <c r="G228" s="534"/>
      <c r="H228" s="534"/>
      <c r="I228" s="534"/>
      <c r="J228" s="534"/>
      <c r="K228" s="534"/>
      <c r="L228" s="534"/>
      <c r="M228" s="533"/>
    </row>
    <row r="229" spans="1:13" x14ac:dyDescent="0.15">
      <c r="A229" s="535"/>
      <c r="B229" s="534"/>
      <c r="C229" s="534"/>
      <c r="D229" s="534"/>
      <c r="E229" s="534"/>
      <c r="F229" s="534"/>
      <c r="G229" s="534"/>
      <c r="H229" s="534"/>
      <c r="I229" s="534"/>
      <c r="J229" s="534"/>
      <c r="K229" s="534"/>
      <c r="L229" s="534"/>
      <c r="M229" s="533"/>
    </row>
    <row r="230" spans="1:13" x14ac:dyDescent="0.15">
      <c r="A230" s="535"/>
      <c r="B230" s="534"/>
      <c r="C230" s="534"/>
      <c r="D230" s="534"/>
      <c r="E230" s="534"/>
      <c r="F230" s="534"/>
      <c r="G230" s="534"/>
      <c r="H230" s="534"/>
      <c r="I230" s="534"/>
      <c r="J230" s="534"/>
      <c r="K230" s="534"/>
      <c r="L230" s="534"/>
      <c r="M230" s="533"/>
    </row>
    <row r="231" spans="1:13" x14ac:dyDescent="0.15">
      <c r="A231" s="535"/>
      <c r="B231" s="534"/>
      <c r="C231" s="534"/>
      <c r="D231" s="534"/>
      <c r="E231" s="534"/>
      <c r="F231" s="534"/>
      <c r="G231" s="534"/>
      <c r="H231" s="534"/>
      <c r="I231" s="534"/>
      <c r="J231" s="534"/>
      <c r="K231" s="534"/>
      <c r="L231" s="534"/>
      <c r="M231" s="533"/>
    </row>
    <row r="232" spans="1:13" x14ac:dyDescent="0.15">
      <c r="A232" s="535"/>
      <c r="B232" s="534"/>
      <c r="C232" s="534"/>
      <c r="D232" s="534"/>
      <c r="E232" s="534"/>
      <c r="F232" s="534"/>
      <c r="G232" s="534"/>
      <c r="H232" s="534"/>
      <c r="I232" s="534"/>
      <c r="J232" s="534"/>
      <c r="K232" s="534"/>
      <c r="L232" s="534"/>
      <c r="M232" s="533"/>
    </row>
    <row r="233" spans="1:13" x14ac:dyDescent="0.15">
      <c r="A233" s="535"/>
      <c r="B233" s="534"/>
      <c r="C233" s="534"/>
      <c r="D233" s="534"/>
      <c r="E233" s="534"/>
      <c r="F233" s="534"/>
      <c r="G233" s="534"/>
      <c r="H233" s="534"/>
      <c r="I233" s="534"/>
      <c r="J233" s="534"/>
      <c r="K233" s="534"/>
      <c r="L233" s="534"/>
      <c r="M233" s="533"/>
    </row>
    <row r="234" spans="1:13" x14ac:dyDescent="0.15">
      <c r="A234" s="535"/>
      <c r="B234" s="534"/>
      <c r="C234" s="534"/>
      <c r="D234" s="534"/>
      <c r="E234" s="534"/>
      <c r="F234" s="534"/>
      <c r="G234" s="534"/>
      <c r="H234" s="534"/>
      <c r="I234" s="534"/>
      <c r="J234" s="534"/>
      <c r="K234" s="534"/>
      <c r="L234" s="534"/>
      <c r="M234" s="533"/>
    </row>
    <row r="235" spans="1:13" x14ac:dyDescent="0.15">
      <c r="A235" s="535"/>
      <c r="B235" s="534"/>
      <c r="C235" s="534"/>
      <c r="D235" s="534"/>
      <c r="E235" s="534"/>
      <c r="F235" s="534"/>
      <c r="G235" s="534"/>
      <c r="H235" s="534"/>
      <c r="I235" s="534"/>
      <c r="J235" s="534"/>
      <c r="K235" s="534"/>
      <c r="L235" s="534"/>
      <c r="M235" s="533"/>
    </row>
    <row r="236" spans="1:13" x14ac:dyDescent="0.15">
      <c r="A236" s="535"/>
      <c r="B236" s="534"/>
      <c r="C236" s="534"/>
      <c r="D236" s="534"/>
      <c r="E236" s="534"/>
      <c r="F236" s="534"/>
      <c r="G236" s="534"/>
      <c r="H236" s="534"/>
      <c r="I236" s="534"/>
      <c r="J236" s="534"/>
      <c r="K236" s="534"/>
      <c r="L236" s="534"/>
      <c r="M236" s="533"/>
    </row>
    <row r="237" spans="1:13" x14ac:dyDescent="0.15">
      <c r="A237" s="535"/>
      <c r="B237" s="534"/>
      <c r="C237" s="534"/>
      <c r="D237" s="534"/>
      <c r="E237" s="534"/>
      <c r="F237" s="534"/>
      <c r="G237" s="534"/>
      <c r="H237" s="534"/>
      <c r="I237" s="534"/>
      <c r="J237" s="534"/>
      <c r="K237" s="534"/>
      <c r="L237" s="534"/>
      <c r="M237" s="533"/>
    </row>
    <row r="238" spans="1:13" x14ac:dyDescent="0.15">
      <c r="A238" s="535"/>
      <c r="B238" s="534"/>
      <c r="C238" s="534"/>
      <c r="D238" s="534"/>
      <c r="E238" s="534"/>
      <c r="F238" s="534"/>
      <c r="G238" s="534"/>
      <c r="H238" s="534"/>
      <c r="I238" s="534"/>
      <c r="J238" s="534"/>
      <c r="K238" s="534"/>
      <c r="L238" s="534"/>
      <c r="M238" s="533"/>
    </row>
    <row r="239" spans="1:13" x14ac:dyDescent="0.15">
      <c r="A239" s="535"/>
      <c r="B239" s="534"/>
      <c r="C239" s="534"/>
      <c r="D239" s="534"/>
      <c r="E239" s="534"/>
      <c r="F239" s="534"/>
      <c r="G239" s="534"/>
      <c r="H239" s="534"/>
      <c r="I239" s="534"/>
      <c r="J239" s="534"/>
      <c r="K239" s="534"/>
      <c r="L239" s="534"/>
      <c r="M239" s="533"/>
    </row>
    <row r="240" spans="1:13" x14ac:dyDescent="0.15">
      <c r="A240" s="535"/>
      <c r="B240" s="534"/>
      <c r="C240" s="534"/>
      <c r="D240" s="534"/>
      <c r="E240" s="534"/>
      <c r="F240" s="534"/>
      <c r="G240" s="534"/>
      <c r="H240" s="534"/>
      <c r="I240" s="534"/>
      <c r="J240" s="534"/>
      <c r="K240" s="534"/>
      <c r="L240" s="534"/>
      <c r="M240" s="533"/>
    </row>
    <row r="241" spans="1:13" x14ac:dyDescent="0.15">
      <c r="A241" s="535"/>
      <c r="B241" s="534"/>
      <c r="C241" s="534"/>
      <c r="D241" s="534"/>
      <c r="E241" s="534"/>
      <c r="F241" s="534"/>
      <c r="G241" s="534"/>
      <c r="H241" s="534"/>
      <c r="I241" s="534"/>
      <c r="J241" s="534"/>
      <c r="K241" s="534"/>
      <c r="L241" s="534"/>
      <c r="M241" s="533"/>
    </row>
    <row r="242" spans="1:13" x14ac:dyDescent="0.15">
      <c r="A242" s="535"/>
      <c r="B242" s="534"/>
      <c r="C242" s="534"/>
      <c r="D242" s="534"/>
      <c r="E242" s="534"/>
      <c r="F242" s="534"/>
      <c r="G242" s="534"/>
      <c r="H242" s="534"/>
      <c r="I242" s="534"/>
      <c r="J242" s="534"/>
      <c r="K242" s="534"/>
      <c r="L242" s="534"/>
      <c r="M242" s="533"/>
    </row>
    <row r="243" spans="1:13" x14ac:dyDescent="0.15">
      <c r="A243" s="535"/>
      <c r="B243" s="534"/>
      <c r="C243" s="534"/>
      <c r="D243" s="534"/>
      <c r="E243" s="534"/>
      <c r="F243" s="534"/>
      <c r="G243" s="534"/>
      <c r="H243" s="534"/>
      <c r="I243" s="534"/>
      <c r="J243" s="534"/>
      <c r="K243" s="534"/>
      <c r="L243" s="534"/>
      <c r="M243" s="533"/>
    </row>
    <row r="244" spans="1:13" x14ac:dyDescent="0.15">
      <c r="A244" s="535"/>
      <c r="B244" s="534"/>
      <c r="C244" s="534"/>
      <c r="D244" s="534"/>
      <c r="E244" s="534"/>
      <c r="F244" s="534"/>
      <c r="G244" s="534"/>
      <c r="H244" s="534"/>
      <c r="I244" s="534"/>
      <c r="J244" s="534"/>
      <c r="K244" s="534"/>
      <c r="L244" s="534"/>
      <c r="M244" s="533"/>
    </row>
    <row r="245" spans="1:13" x14ac:dyDescent="0.15">
      <c r="A245" s="535"/>
      <c r="B245" s="534"/>
      <c r="C245" s="534"/>
      <c r="D245" s="534"/>
      <c r="E245" s="534"/>
      <c r="F245" s="534"/>
      <c r="G245" s="534"/>
      <c r="H245" s="534"/>
      <c r="I245" s="534"/>
      <c r="J245" s="534"/>
      <c r="K245" s="534"/>
      <c r="L245" s="534"/>
      <c r="M245" s="533"/>
    </row>
    <row r="246" spans="1:13" x14ac:dyDescent="0.15">
      <c r="A246" s="535"/>
      <c r="B246" s="534"/>
      <c r="C246" s="534"/>
      <c r="D246" s="534"/>
      <c r="E246" s="534"/>
      <c r="F246" s="534"/>
      <c r="G246" s="534"/>
      <c r="H246" s="534"/>
      <c r="I246" s="534"/>
      <c r="J246" s="534"/>
      <c r="K246" s="534"/>
      <c r="L246" s="534"/>
      <c r="M246" s="533"/>
    </row>
    <row r="247" spans="1:13" x14ac:dyDescent="0.15">
      <c r="A247" s="535"/>
      <c r="B247" s="534"/>
      <c r="C247" s="534"/>
      <c r="D247" s="534"/>
      <c r="E247" s="534"/>
      <c r="F247" s="534"/>
      <c r="G247" s="534"/>
      <c r="H247" s="534"/>
      <c r="I247" s="534"/>
      <c r="J247" s="534"/>
      <c r="K247" s="534"/>
      <c r="L247" s="534"/>
      <c r="M247" s="533"/>
    </row>
    <row r="248" spans="1:13" x14ac:dyDescent="0.15">
      <c r="A248" s="535"/>
      <c r="B248" s="534"/>
      <c r="C248" s="534"/>
      <c r="D248" s="534"/>
      <c r="E248" s="534"/>
      <c r="F248" s="534"/>
      <c r="G248" s="534"/>
      <c r="H248" s="534"/>
      <c r="I248" s="534"/>
      <c r="J248" s="534"/>
      <c r="K248" s="534"/>
      <c r="L248" s="534"/>
      <c r="M248" s="533"/>
    </row>
    <row r="249" spans="1:13" x14ac:dyDescent="0.15">
      <c r="A249" s="535"/>
      <c r="B249" s="534"/>
      <c r="C249" s="534"/>
      <c r="D249" s="534"/>
      <c r="E249" s="534"/>
      <c r="F249" s="534"/>
      <c r="G249" s="534"/>
      <c r="H249" s="534"/>
      <c r="I249" s="534"/>
      <c r="J249" s="534"/>
      <c r="K249" s="534"/>
      <c r="L249" s="534"/>
      <c r="M249" s="533"/>
    </row>
    <row r="250" spans="1:13" x14ac:dyDescent="0.15">
      <c r="A250" s="535"/>
      <c r="B250" s="534"/>
      <c r="C250" s="534"/>
      <c r="D250" s="534"/>
      <c r="E250" s="534"/>
      <c r="F250" s="534"/>
      <c r="G250" s="534"/>
      <c r="H250" s="534"/>
      <c r="I250" s="534"/>
      <c r="J250" s="534"/>
      <c r="K250" s="534"/>
      <c r="L250" s="534"/>
      <c r="M250" s="533"/>
    </row>
    <row r="251" spans="1:13" x14ac:dyDescent="0.15">
      <c r="A251" s="535"/>
      <c r="B251" s="534"/>
      <c r="C251" s="534"/>
      <c r="D251" s="534"/>
      <c r="E251" s="534"/>
      <c r="F251" s="534"/>
      <c r="G251" s="534"/>
      <c r="H251" s="534"/>
      <c r="I251" s="534"/>
      <c r="J251" s="534"/>
      <c r="K251" s="534"/>
      <c r="L251" s="534"/>
      <c r="M251" s="533"/>
    </row>
    <row r="252" spans="1:13" x14ac:dyDescent="0.15">
      <c r="A252" s="535"/>
      <c r="B252" s="534"/>
      <c r="C252" s="534"/>
      <c r="D252" s="534"/>
      <c r="E252" s="534"/>
      <c r="F252" s="534"/>
      <c r="G252" s="534"/>
      <c r="H252" s="534"/>
      <c r="I252" s="534"/>
      <c r="J252" s="534"/>
      <c r="K252" s="534"/>
      <c r="L252" s="534"/>
      <c r="M252" s="533"/>
    </row>
    <row r="253" spans="1:13" x14ac:dyDescent="0.15">
      <c r="A253" s="535"/>
      <c r="B253" s="534"/>
      <c r="C253" s="534"/>
      <c r="D253" s="534"/>
      <c r="E253" s="534"/>
      <c r="F253" s="534"/>
      <c r="G253" s="534"/>
      <c r="H253" s="534"/>
      <c r="I253" s="534"/>
      <c r="J253" s="534"/>
      <c r="K253" s="534"/>
      <c r="L253" s="534"/>
      <c r="M253" s="533"/>
    </row>
    <row r="254" spans="1:13" x14ac:dyDescent="0.15">
      <c r="A254" s="535"/>
      <c r="B254" s="534"/>
      <c r="C254" s="534"/>
      <c r="D254" s="534"/>
      <c r="E254" s="534"/>
      <c r="F254" s="534"/>
      <c r="G254" s="534"/>
      <c r="H254" s="534"/>
      <c r="I254" s="534"/>
      <c r="J254" s="534"/>
      <c r="K254" s="534"/>
      <c r="L254" s="534"/>
      <c r="M254" s="533"/>
    </row>
    <row r="255" spans="1:13" x14ac:dyDescent="0.15">
      <c r="A255" s="535"/>
      <c r="B255" s="534"/>
      <c r="C255" s="534"/>
      <c r="D255" s="534"/>
      <c r="E255" s="534"/>
      <c r="F255" s="534"/>
      <c r="G255" s="534"/>
      <c r="H255" s="534"/>
      <c r="I255" s="534"/>
      <c r="J255" s="534"/>
      <c r="K255" s="534"/>
      <c r="L255" s="534"/>
      <c r="M255" s="533"/>
    </row>
    <row r="256" spans="1:13" x14ac:dyDescent="0.15">
      <c r="A256" s="535"/>
      <c r="B256" s="534"/>
      <c r="C256" s="534"/>
      <c r="D256" s="534"/>
      <c r="E256" s="534"/>
      <c r="F256" s="534"/>
      <c r="G256" s="534"/>
      <c r="H256" s="534"/>
      <c r="I256" s="534"/>
      <c r="J256" s="534"/>
      <c r="K256" s="534"/>
      <c r="L256" s="534"/>
      <c r="M256" s="533"/>
    </row>
    <row r="257" spans="1:13" x14ac:dyDescent="0.15">
      <c r="A257" s="535"/>
      <c r="B257" s="534"/>
      <c r="C257" s="534"/>
      <c r="D257" s="534"/>
      <c r="E257" s="534"/>
      <c r="F257" s="534"/>
      <c r="G257" s="534"/>
      <c r="H257" s="534"/>
      <c r="I257" s="534"/>
      <c r="J257" s="534"/>
      <c r="K257" s="534"/>
      <c r="L257" s="534"/>
      <c r="M257" s="533"/>
    </row>
    <row r="258" spans="1:13" x14ac:dyDescent="0.15">
      <c r="A258" s="535"/>
      <c r="B258" s="534"/>
      <c r="C258" s="534"/>
      <c r="D258" s="534"/>
      <c r="E258" s="534"/>
      <c r="F258" s="534"/>
      <c r="G258" s="534"/>
      <c r="H258" s="534"/>
      <c r="I258" s="534"/>
      <c r="J258" s="534"/>
      <c r="K258" s="534"/>
      <c r="L258" s="534"/>
      <c r="M258" s="533"/>
    </row>
    <row r="259" spans="1:13" x14ac:dyDescent="0.15">
      <c r="A259" s="535"/>
      <c r="B259" s="534"/>
      <c r="C259" s="534"/>
      <c r="D259" s="534"/>
      <c r="E259" s="534"/>
      <c r="F259" s="534"/>
      <c r="G259" s="534"/>
      <c r="H259" s="534"/>
      <c r="I259" s="534"/>
      <c r="J259" s="534"/>
      <c r="K259" s="534"/>
      <c r="L259" s="534"/>
      <c r="M259" s="533"/>
    </row>
    <row r="260" spans="1:13" x14ac:dyDescent="0.15">
      <c r="A260" s="535"/>
      <c r="B260" s="534"/>
      <c r="C260" s="534"/>
      <c r="D260" s="534"/>
      <c r="E260" s="534"/>
      <c r="F260" s="534"/>
      <c r="G260" s="534"/>
      <c r="H260" s="534"/>
      <c r="I260" s="534"/>
      <c r="J260" s="534"/>
      <c r="K260" s="534"/>
      <c r="L260" s="534"/>
      <c r="M260" s="533"/>
    </row>
    <row r="261" spans="1:13" x14ac:dyDescent="0.15">
      <c r="A261" s="535"/>
      <c r="B261" s="534"/>
      <c r="C261" s="534"/>
      <c r="D261" s="534"/>
      <c r="E261" s="534"/>
      <c r="F261" s="534"/>
      <c r="G261" s="534"/>
      <c r="H261" s="534"/>
      <c r="I261" s="534"/>
      <c r="J261" s="534"/>
      <c r="K261" s="534"/>
      <c r="L261" s="534"/>
      <c r="M261" s="533"/>
    </row>
    <row r="262" spans="1:13" x14ac:dyDescent="0.15">
      <c r="A262" s="535"/>
      <c r="B262" s="534"/>
      <c r="C262" s="534"/>
      <c r="D262" s="534"/>
      <c r="E262" s="534"/>
      <c r="F262" s="534"/>
      <c r="G262" s="534"/>
      <c r="H262" s="534"/>
      <c r="I262" s="534"/>
      <c r="J262" s="534"/>
      <c r="K262" s="534"/>
      <c r="L262" s="534"/>
      <c r="M262" s="533"/>
    </row>
    <row r="263" spans="1:13" x14ac:dyDescent="0.15">
      <c r="A263" s="535"/>
      <c r="B263" s="534"/>
      <c r="C263" s="534"/>
      <c r="D263" s="534"/>
      <c r="E263" s="534"/>
      <c r="F263" s="534"/>
      <c r="G263" s="534"/>
      <c r="H263" s="534"/>
      <c r="I263" s="534"/>
      <c r="J263" s="534"/>
      <c r="K263" s="534"/>
      <c r="L263" s="534"/>
      <c r="M263" s="533"/>
    </row>
    <row r="264" spans="1:13" x14ac:dyDescent="0.15">
      <c r="A264" s="535"/>
      <c r="B264" s="534"/>
      <c r="C264" s="534"/>
      <c r="D264" s="534"/>
      <c r="E264" s="534"/>
      <c r="F264" s="534"/>
      <c r="G264" s="534"/>
      <c r="H264" s="534"/>
      <c r="I264" s="534"/>
      <c r="J264" s="534"/>
      <c r="K264" s="534"/>
      <c r="L264" s="534"/>
      <c r="M264" s="533"/>
    </row>
    <row r="265" spans="1:13" x14ac:dyDescent="0.15">
      <c r="A265" s="535"/>
      <c r="B265" s="534"/>
      <c r="C265" s="534"/>
      <c r="D265" s="534"/>
      <c r="E265" s="534"/>
      <c r="F265" s="534"/>
      <c r="G265" s="534"/>
      <c r="H265" s="534"/>
      <c r="I265" s="534"/>
      <c r="J265" s="534"/>
      <c r="K265" s="534"/>
      <c r="L265" s="534"/>
      <c r="M265" s="533"/>
    </row>
    <row r="266" spans="1:13" x14ac:dyDescent="0.15">
      <c r="A266" s="535"/>
      <c r="B266" s="534"/>
      <c r="C266" s="534"/>
      <c r="D266" s="534"/>
      <c r="E266" s="534"/>
      <c r="F266" s="534"/>
      <c r="G266" s="534"/>
      <c r="H266" s="534"/>
      <c r="I266" s="534"/>
      <c r="J266" s="534"/>
      <c r="K266" s="534"/>
      <c r="L266" s="534"/>
      <c r="M266" s="533"/>
    </row>
    <row r="267" spans="1:13" x14ac:dyDescent="0.15">
      <c r="A267" s="535"/>
      <c r="B267" s="534"/>
      <c r="C267" s="534"/>
      <c r="D267" s="534"/>
      <c r="E267" s="534"/>
      <c r="F267" s="534"/>
      <c r="G267" s="534"/>
      <c r="H267" s="534"/>
      <c r="I267" s="534"/>
      <c r="J267" s="534"/>
      <c r="K267" s="534"/>
      <c r="L267" s="534"/>
      <c r="M267" s="533"/>
    </row>
    <row r="268" spans="1:13" x14ac:dyDescent="0.15">
      <c r="A268" s="535"/>
      <c r="B268" s="534"/>
      <c r="C268" s="534"/>
      <c r="D268" s="534"/>
      <c r="E268" s="534"/>
      <c r="F268" s="534"/>
      <c r="G268" s="534"/>
      <c r="H268" s="534"/>
      <c r="I268" s="534"/>
      <c r="J268" s="534"/>
      <c r="K268" s="534"/>
      <c r="L268" s="534"/>
      <c r="M268" s="533"/>
    </row>
    <row r="269" spans="1:13" x14ac:dyDescent="0.15">
      <c r="A269" s="535"/>
      <c r="B269" s="534"/>
      <c r="C269" s="534"/>
      <c r="D269" s="534"/>
      <c r="E269" s="534"/>
      <c r="F269" s="534"/>
      <c r="G269" s="534"/>
      <c r="H269" s="534"/>
      <c r="I269" s="534"/>
      <c r="J269" s="534"/>
      <c r="K269" s="534"/>
      <c r="L269" s="534"/>
      <c r="M269" s="533"/>
    </row>
    <row r="270" spans="1:13" x14ac:dyDescent="0.15">
      <c r="A270" s="535"/>
      <c r="B270" s="534"/>
      <c r="C270" s="534"/>
      <c r="D270" s="534"/>
      <c r="E270" s="534"/>
      <c r="F270" s="534"/>
      <c r="G270" s="534"/>
      <c r="H270" s="534"/>
      <c r="I270" s="534"/>
      <c r="J270" s="534"/>
      <c r="K270" s="534"/>
      <c r="L270" s="534"/>
      <c r="M270" s="533"/>
    </row>
    <row r="271" spans="1:13" x14ac:dyDescent="0.15">
      <c r="A271" s="535"/>
      <c r="B271" s="534"/>
      <c r="C271" s="534"/>
      <c r="D271" s="534"/>
      <c r="E271" s="534"/>
      <c r="F271" s="534"/>
      <c r="G271" s="534"/>
      <c r="H271" s="534"/>
      <c r="I271" s="534"/>
      <c r="J271" s="534"/>
      <c r="K271" s="534"/>
      <c r="L271" s="534"/>
      <c r="M271" s="533"/>
    </row>
    <row r="272" spans="1:13" x14ac:dyDescent="0.15">
      <c r="A272" s="535"/>
      <c r="B272" s="534"/>
      <c r="C272" s="534"/>
      <c r="D272" s="534"/>
      <c r="E272" s="534"/>
      <c r="F272" s="534"/>
      <c r="G272" s="534"/>
      <c r="H272" s="534"/>
      <c r="I272" s="534"/>
      <c r="J272" s="534"/>
      <c r="K272" s="534"/>
      <c r="L272" s="534"/>
      <c r="M272" s="533"/>
    </row>
    <row r="273" spans="1:13" x14ac:dyDescent="0.15">
      <c r="A273" s="535"/>
      <c r="B273" s="534"/>
      <c r="C273" s="534"/>
      <c r="D273" s="534"/>
      <c r="E273" s="534"/>
      <c r="F273" s="534"/>
      <c r="G273" s="534"/>
      <c r="H273" s="534"/>
      <c r="I273" s="534"/>
      <c r="J273" s="534"/>
      <c r="K273" s="534"/>
      <c r="L273" s="534"/>
      <c r="M273" s="533"/>
    </row>
    <row r="274" spans="1:13" x14ac:dyDescent="0.15">
      <c r="A274" s="535"/>
      <c r="B274" s="534"/>
      <c r="C274" s="534"/>
      <c r="D274" s="534"/>
      <c r="E274" s="534"/>
      <c r="F274" s="534"/>
      <c r="G274" s="534"/>
      <c r="H274" s="534"/>
      <c r="I274" s="534"/>
      <c r="J274" s="534"/>
      <c r="K274" s="534"/>
      <c r="L274" s="534"/>
      <c r="M274" s="533"/>
    </row>
    <row r="275" spans="1:13" x14ac:dyDescent="0.15">
      <c r="A275" s="535"/>
      <c r="B275" s="534"/>
      <c r="C275" s="534"/>
      <c r="D275" s="534"/>
      <c r="E275" s="534"/>
      <c r="F275" s="534"/>
      <c r="G275" s="534"/>
      <c r="H275" s="534"/>
      <c r="I275" s="534"/>
      <c r="J275" s="534"/>
      <c r="K275" s="534"/>
      <c r="L275" s="534"/>
      <c r="M275" s="533"/>
    </row>
    <row r="276" spans="1:13" x14ac:dyDescent="0.15">
      <c r="A276" s="535"/>
      <c r="B276" s="534"/>
      <c r="C276" s="534"/>
      <c r="D276" s="534"/>
      <c r="E276" s="534"/>
      <c r="F276" s="534"/>
      <c r="G276" s="534"/>
      <c r="H276" s="534"/>
      <c r="I276" s="534"/>
      <c r="J276" s="534"/>
      <c r="K276" s="534"/>
      <c r="L276" s="534"/>
      <c r="M276" s="533"/>
    </row>
    <row r="277" spans="1:13" x14ac:dyDescent="0.15">
      <c r="A277" s="535"/>
      <c r="B277" s="534"/>
      <c r="C277" s="534"/>
      <c r="D277" s="534"/>
      <c r="E277" s="534"/>
      <c r="F277" s="534"/>
      <c r="G277" s="534"/>
      <c r="H277" s="534"/>
      <c r="I277" s="534"/>
      <c r="J277" s="534"/>
      <c r="K277" s="534"/>
      <c r="L277" s="534"/>
      <c r="M277" s="533"/>
    </row>
    <row r="278" spans="1:13" x14ac:dyDescent="0.15">
      <c r="A278" s="535"/>
      <c r="B278" s="534"/>
      <c r="C278" s="534"/>
      <c r="D278" s="534"/>
      <c r="E278" s="534"/>
      <c r="F278" s="534"/>
      <c r="G278" s="534"/>
      <c r="H278" s="534"/>
      <c r="I278" s="534"/>
      <c r="J278" s="534"/>
      <c r="K278" s="534"/>
      <c r="L278" s="534"/>
      <c r="M278" s="533"/>
    </row>
    <row r="279" spans="1:13" x14ac:dyDescent="0.15">
      <c r="A279" s="535"/>
      <c r="B279" s="534"/>
      <c r="C279" s="534"/>
      <c r="D279" s="534"/>
      <c r="E279" s="534"/>
      <c r="F279" s="534"/>
      <c r="G279" s="534"/>
      <c r="H279" s="534"/>
      <c r="I279" s="534"/>
      <c r="J279" s="534"/>
      <c r="K279" s="534"/>
      <c r="L279" s="534"/>
      <c r="M279" s="533"/>
    </row>
    <row r="280" spans="1:13" x14ac:dyDescent="0.15">
      <c r="A280" s="535"/>
      <c r="B280" s="534"/>
      <c r="C280" s="534"/>
      <c r="D280" s="534"/>
      <c r="E280" s="534"/>
      <c r="F280" s="534"/>
      <c r="G280" s="534"/>
      <c r="H280" s="534"/>
      <c r="I280" s="534"/>
      <c r="J280" s="534"/>
      <c r="K280" s="534"/>
      <c r="L280" s="534"/>
      <c r="M280" s="533"/>
    </row>
    <row r="281" spans="1:13" x14ac:dyDescent="0.15">
      <c r="A281" s="535"/>
      <c r="B281" s="534"/>
      <c r="C281" s="534"/>
      <c r="D281" s="534"/>
      <c r="E281" s="534"/>
      <c r="F281" s="534"/>
      <c r="G281" s="534"/>
      <c r="H281" s="534"/>
      <c r="I281" s="534"/>
      <c r="J281" s="534"/>
      <c r="K281" s="534"/>
      <c r="L281" s="534"/>
      <c r="M281" s="533"/>
    </row>
    <row r="282" spans="1:13" x14ac:dyDescent="0.15">
      <c r="A282" s="535"/>
      <c r="B282" s="534"/>
      <c r="C282" s="534"/>
      <c r="D282" s="534"/>
      <c r="E282" s="534"/>
      <c r="F282" s="534"/>
      <c r="G282" s="534"/>
      <c r="H282" s="534"/>
      <c r="I282" s="534"/>
      <c r="J282" s="534"/>
      <c r="K282" s="534"/>
      <c r="L282" s="534"/>
      <c r="M282" s="533"/>
    </row>
    <row r="283" spans="1:13" x14ac:dyDescent="0.15">
      <c r="A283" s="535"/>
      <c r="B283" s="534"/>
      <c r="C283" s="534"/>
      <c r="D283" s="534"/>
      <c r="E283" s="534"/>
      <c r="F283" s="534"/>
      <c r="G283" s="534"/>
      <c r="H283" s="534"/>
      <c r="I283" s="534"/>
      <c r="J283" s="534"/>
      <c r="K283" s="534"/>
      <c r="L283" s="534"/>
      <c r="M283" s="533"/>
    </row>
    <row r="284" spans="1:13" x14ac:dyDescent="0.15">
      <c r="A284" s="535"/>
      <c r="B284" s="534"/>
      <c r="C284" s="534"/>
      <c r="D284" s="534"/>
      <c r="E284" s="534"/>
      <c r="F284" s="534"/>
      <c r="G284" s="534"/>
      <c r="H284" s="534"/>
      <c r="I284" s="534"/>
      <c r="J284" s="534"/>
      <c r="K284" s="534"/>
      <c r="L284" s="534"/>
      <c r="M284" s="533"/>
    </row>
    <row r="285" spans="1:13" x14ac:dyDescent="0.15">
      <c r="A285" s="535"/>
      <c r="B285" s="534"/>
      <c r="C285" s="534"/>
      <c r="D285" s="534"/>
      <c r="E285" s="534"/>
      <c r="F285" s="534"/>
      <c r="G285" s="534"/>
      <c r="H285" s="534"/>
      <c r="I285" s="534"/>
      <c r="J285" s="534"/>
      <c r="K285" s="534"/>
      <c r="L285" s="534"/>
      <c r="M285" s="533"/>
    </row>
    <row r="286" spans="1:13" x14ac:dyDescent="0.15">
      <c r="A286" s="535"/>
      <c r="B286" s="534"/>
      <c r="C286" s="534"/>
      <c r="D286" s="534"/>
      <c r="E286" s="534"/>
      <c r="F286" s="534"/>
      <c r="G286" s="534"/>
      <c r="H286" s="534"/>
      <c r="I286" s="534"/>
      <c r="J286" s="534"/>
      <c r="K286" s="534"/>
      <c r="L286" s="534"/>
      <c r="M286" s="533"/>
    </row>
    <row r="287" spans="1:13" x14ac:dyDescent="0.15">
      <c r="A287" s="535"/>
      <c r="B287" s="534"/>
      <c r="C287" s="534"/>
      <c r="D287" s="534"/>
      <c r="E287" s="534"/>
      <c r="F287" s="534"/>
      <c r="G287" s="534"/>
      <c r="H287" s="534"/>
      <c r="I287" s="534"/>
      <c r="J287" s="534"/>
      <c r="K287" s="534"/>
      <c r="L287" s="534"/>
      <c r="M287" s="533"/>
    </row>
    <row r="288" spans="1:13" x14ac:dyDescent="0.15">
      <c r="A288" s="535"/>
      <c r="B288" s="534"/>
      <c r="C288" s="534"/>
      <c r="D288" s="534"/>
      <c r="E288" s="534"/>
      <c r="F288" s="534"/>
      <c r="G288" s="534"/>
      <c r="H288" s="534"/>
      <c r="I288" s="534"/>
      <c r="J288" s="534"/>
      <c r="K288" s="534"/>
      <c r="L288" s="534"/>
      <c r="M288" s="533"/>
    </row>
    <row r="289" spans="1:13" x14ac:dyDescent="0.15">
      <c r="A289" s="535"/>
      <c r="B289" s="534"/>
      <c r="C289" s="534"/>
      <c r="D289" s="534"/>
      <c r="E289" s="534"/>
      <c r="F289" s="534"/>
      <c r="G289" s="534"/>
      <c r="H289" s="534"/>
      <c r="I289" s="534"/>
      <c r="J289" s="534"/>
      <c r="K289" s="534"/>
      <c r="L289" s="534"/>
      <c r="M289" s="533"/>
    </row>
    <row r="290" spans="1:13" x14ac:dyDescent="0.15">
      <c r="A290" s="535"/>
      <c r="B290" s="534"/>
      <c r="C290" s="534"/>
      <c r="D290" s="534"/>
      <c r="E290" s="534"/>
      <c r="F290" s="534"/>
      <c r="G290" s="534"/>
      <c r="H290" s="534"/>
      <c r="I290" s="534"/>
      <c r="J290" s="534"/>
      <c r="K290" s="534"/>
      <c r="L290" s="534"/>
      <c r="M290" s="533"/>
    </row>
    <row r="291" spans="1:13" x14ac:dyDescent="0.15">
      <c r="A291" s="535"/>
      <c r="B291" s="534"/>
      <c r="C291" s="534"/>
      <c r="D291" s="534"/>
      <c r="E291" s="534"/>
      <c r="F291" s="534"/>
      <c r="G291" s="534"/>
      <c r="H291" s="534"/>
      <c r="I291" s="534"/>
      <c r="J291" s="534"/>
      <c r="K291" s="534"/>
      <c r="L291" s="534"/>
      <c r="M291" s="533"/>
    </row>
    <row r="292" spans="1:13" x14ac:dyDescent="0.15">
      <c r="A292" s="535"/>
      <c r="B292" s="534"/>
      <c r="C292" s="534"/>
      <c r="D292" s="534"/>
      <c r="E292" s="534"/>
      <c r="F292" s="534"/>
      <c r="G292" s="534"/>
      <c r="H292" s="534"/>
      <c r="I292" s="534"/>
      <c r="J292" s="534"/>
      <c r="K292" s="534"/>
      <c r="L292" s="534"/>
      <c r="M292" s="533"/>
    </row>
    <row r="293" spans="1:13" x14ac:dyDescent="0.15">
      <c r="A293" s="535"/>
      <c r="B293" s="534"/>
      <c r="C293" s="534"/>
      <c r="D293" s="534"/>
      <c r="E293" s="534"/>
      <c r="F293" s="534"/>
      <c r="G293" s="534"/>
      <c r="H293" s="534"/>
      <c r="I293" s="534"/>
      <c r="J293" s="534"/>
      <c r="K293" s="534"/>
      <c r="L293" s="534"/>
      <c r="M293" s="533"/>
    </row>
    <row r="294" spans="1:13" x14ac:dyDescent="0.15">
      <c r="A294" s="535"/>
      <c r="B294" s="534"/>
      <c r="C294" s="534"/>
      <c r="D294" s="534"/>
      <c r="E294" s="534"/>
      <c r="F294" s="534"/>
      <c r="G294" s="534"/>
      <c r="H294" s="534"/>
      <c r="I294" s="534"/>
      <c r="J294" s="534"/>
      <c r="K294" s="534"/>
      <c r="L294" s="534"/>
      <c r="M294" s="533"/>
    </row>
    <row r="295" spans="1:13" x14ac:dyDescent="0.15">
      <c r="A295" s="535"/>
      <c r="B295" s="534"/>
      <c r="C295" s="534"/>
      <c r="D295" s="534"/>
      <c r="E295" s="534"/>
      <c r="F295" s="534"/>
      <c r="G295" s="534"/>
      <c r="H295" s="534"/>
      <c r="I295" s="534"/>
      <c r="J295" s="534"/>
      <c r="K295" s="534"/>
      <c r="L295" s="534"/>
      <c r="M295" s="533"/>
    </row>
    <row r="296" spans="1:13" x14ac:dyDescent="0.15">
      <c r="A296" s="535"/>
      <c r="B296" s="534"/>
      <c r="C296" s="534"/>
      <c r="D296" s="534"/>
      <c r="E296" s="534"/>
      <c r="F296" s="534"/>
      <c r="G296" s="534"/>
      <c r="H296" s="534"/>
      <c r="I296" s="534"/>
      <c r="J296" s="534"/>
      <c r="K296" s="534"/>
      <c r="L296" s="534"/>
      <c r="M296" s="533"/>
    </row>
    <row r="297" spans="1:13" x14ac:dyDescent="0.15">
      <c r="A297" s="535"/>
      <c r="B297" s="534"/>
      <c r="C297" s="534"/>
      <c r="D297" s="534"/>
      <c r="E297" s="534"/>
      <c r="F297" s="534"/>
      <c r="G297" s="534"/>
      <c r="H297" s="534"/>
      <c r="I297" s="534"/>
      <c r="J297" s="534"/>
      <c r="K297" s="534"/>
      <c r="L297" s="534"/>
      <c r="M297" s="533"/>
    </row>
    <row r="298" spans="1:13" ht="14" thickBot="1" x14ac:dyDescent="0.2">
      <c r="A298" s="532"/>
      <c r="B298" s="531"/>
      <c r="C298" s="531"/>
      <c r="D298" s="531"/>
      <c r="E298" s="531"/>
      <c r="F298" s="531"/>
      <c r="G298" s="531"/>
      <c r="H298" s="531"/>
      <c r="I298" s="531"/>
      <c r="J298" s="531"/>
      <c r="K298" s="531"/>
      <c r="L298" s="531"/>
      <c r="M298" s="530"/>
    </row>
    <row r="299" spans="1:13" ht="16" x14ac:dyDescent="0.2">
      <c r="A299" s="536"/>
      <c r="B299" s="534"/>
      <c r="C299" s="534"/>
      <c r="D299" s="534"/>
      <c r="E299" s="534"/>
      <c r="F299" s="534"/>
      <c r="G299" s="534"/>
      <c r="H299" s="534"/>
      <c r="I299" s="534"/>
      <c r="J299" s="534"/>
      <c r="K299" s="534"/>
      <c r="L299" s="534"/>
      <c r="M299" s="533"/>
    </row>
    <row r="300" spans="1:13" x14ac:dyDescent="0.15">
      <c r="A300" s="535"/>
      <c r="B300" s="534"/>
      <c r="C300" s="534"/>
      <c r="D300" s="534"/>
      <c r="E300" s="534"/>
      <c r="F300" s="534"/>
      <c r="G300" s="534"/>
      <c r="H300" s="534"/>
      <c r="I300" s="534"/>
      <c r="J300" s="534"/>
      <c r="K300" s="534"/>
      <c r="L300" s="534"/>
      <c r="M300" s="533"/>
    </row>
    <row r="301" spans="1:13" x14ac:dyDescent="0.15">
      <c r="A301" s="535"/>
      <c r="B301" s="534"/>
      <c r="C301" s="534"/>
      <c r="D301" s="534"/>
      <c r="E301" s="534"/>
      <c r="F301" s="534"/>
      <c r="G301" s="534"/>
      <c r="H301" s="534"/>
      <c r="I301" s="534"/>
      <c r="J301" s="534"/>
      <c r="K301" s="534"/>
      <c r="L301" s="534"/>
      <c r="M301" s="533"/>
    </row>
    <row r="302" spans="1:13" x14ac:dyDescent="0.15">
      <c r="A302" s="535"/>
      <c r="B302" s="534"/>
      <c r="C302" s="534"/>
      <c r="D302" s="534"/>
      <c r="E302" s="534"/>
      <c r="F302" s="534"/>
      <c r="G302" s="534"/>
      <c r="H302" s="534"/>
      <c r="I302" s="534"/>
      <c r="J302" s="534"/>
      <c r="K302" s="534"/>
      <c r="L302" s="534"/>
      <c r="M302" s="533"/>
    </row>
    <row r="303" spans="1:13" x14ac:dyDescent="0.15">
      <c r="A303" s="535"/>
      <c r="B303" s="534"/>
      <c r="C303" s="534"/>
      <c r="D303" s="534"/>
      <c r="E303" s="534"/>
      <c r="F303" s="534"/>
      <c r="G303" s="534"/>
      <c r="H303" s="534"/>
      <c r="I303" s="534"/>
      <c r="J303" s="534"/>
      <c r="K303" s="534"/>
      <c r="L303" s="534"/>
      <c r="M303" s="533"/>
    </row>
    <row r="304" spans="1:13" x14ac:dyDescent="0.15">
      <c r="A304" s="535"/>
      <c r="B304" s="534"/>
      <c r="C304" s="534"/>
      <c r="D304" s="534"/>
      <c r="E304" s="534"/>
      <c r="F304" s="534"/>
      <c r="G304" s="534"/>
      <c r="H304" s="534"/>
      <c r="I304" s="534"/>
      <c r="J304" s="534"/>
      <c r="K304" s="534"/>
      <c r="L304" s="534"/>
      <c r="M304" s="533"/>
    </row>
    <row r="305" spans="1:13" x14ac:dyDescent="0.15">
      <c r="A305" s="535"/>
      <c r="B305" s="534"/>
      <c r="C305" s="534"/>
      <c r="D305" s="534"/>
      <c r="E305" s="534"/>
      <c r="F305" s="534"/>
      <c r="G305" s="534"/>
      <c r="H305" s="534"/>
      <c r="I305" s="534"/>
      <c r="J305" s="534"/>
      <c r="K305" s="534"/>
      <c r="L305" s="534"/>
      <c r="M305" s="533"/>
    </row>
    <row r="306" spans="1:13" x14ac:dyDescent="0.15">
      <c r="A306" s="535"/>
      <c r="B306" s="534"/>
      <c r="C306" s="534"/>
      <c r="D306" s="534"/>
      <c r="E306" s="534"/>
      <c r="F306" s="534"/>
      <c r="G306" s="534"/>
      <c r="H306" s="534"/>
      <c r="I306" s="534"/>
      <c r="J306" s="534"/>
      <c r="K306" s="534"/>
      <c r="L306" s="534"/>
      <c r="M306" s="533"/>
    </row>
    <row r="307" spans="1:13" x14ac:dyDescent="0.15">
      <c r="A307" s="535"/>
      <c r="B307" s="534"/>
      <c r="C307" s="534"/>
      <c r="D307" s="534"/>
      <c r="E307" s="534"/>
      <c r="F307" s="534"/>
      <c r="G307" s="534"/>
      <c r="H307" s="534"/>
      <c r="I307" s="534"/>
      <c r="J307" s="534"/>
      <c r="K307" s="534"/>
      <c r="L307" s="534"/>
      <c r="M307" s="533"/>
    </row>
    <row r="308" spans="1:13" x14ac:dyDescent="0.15">
      <c r="A308" s="535"/>
      <c r="B308" s="534"/>
      <c r="C308" s="534"/>
      <c r="D308" s="534"/>
      <c r="E308" s="534"/>
      <c r="F308" s="534"/>
      <c r="G308" s="534"/>
      <c r="H308" s="534"/>
      <c r="I308" s="534"/>
      <c r="J308" s="534"/>
      <c r="K308" s="534"/>
      <c r="L308" s="534"/>
      <c r="M308" s="533"/>
    </row>
    <row r="309" spans="1:13" x14ac:dyDescent="0.15">
      <c r="A309" s="535"/>
      <c r="B309" s="534"/>
      <c r="C309" s="534"/>
      <c r="D309" s="534"/>
      <c r="E309" s="534"/>
      <c r="F309" s="534"/>
      <c r="G309" s="534"/>
      <c r="H309" s="534"/>
      <c r="I309" s="534"/>
      <c r="J309" s="534"/>
      <c r="K309" s="534"/>
      <c r="L309" s="534"/>
      <c r="M309" s="533"/>
    </row>
    <row r="310" spans="1:13" x14ac:dyDescent="0.15">
      <c r="A310" s="535"/>
      <c r="B310" s="534"/>
      <c r="C310" s="534"/>
      <c r="D310" s="534"/>
      <c r="E310" s="534"/>
      <c r="F310" s="534"/>
      <c r="G310" s="534"/>
      <c r="H310" s="534"/>
      <c r="I310" s="534"/>
      <c r="J310" s="534"/>
      <c r="K310" s="534"/>
      <c r="L310" s="534"/>
      <c r="M310" s="533"/>
    </row>
    <row r="311" spans="1:13" x14ac:dyDescent="0.15">
      <c r="A311" s="535"/>
      <c r="B311" s="534"/>
      <c r="C311" s="534"/>
      <c r="D311" s="534"/>
      <c r="E311" s="534"/>
      <c r="F311" s="534"/>
      <c r="G311" s="534"/>
      <c r="H311" s="534"/>
      <c r="I311" s="534"/>
      <c r="J311" s="534"/>
      <c r="K311" s="534"/>
      <c r="L311" s="534"/>
      <c r="M311" s="533"/>
    </row>
    <row r="312" spans="1:13" x14ac:dyDescent="0.15">
      <c r="A312" s="535"/>
      <c r="B312" s="534"/>
      <c r="C312" s="534"/>
      <c r="D312" s="534"/>
      <c r="E312" s="534"/>
      <c r="F312" s="534"/>
      <c r="G312" s="534"/>
      <c r="H312" s="534"/>
      <c r="I312" s="534"/>
      <c r="J312" s="534"/>
      <c r="K312" s="534"/>
      <c r="L312" s="534"/>
      <c r="M312" s="533"/>
    </row>
    <row r="313" spans="1:13" x14ac:dyDescent="0.15">
      <c r="A313" s="535"/>
      <c r="B313" s="534"/>
      <c r="C313" s="534"/>
      <c r="D313" s="534"/>
      <c r="E313" s="534"/>
      <c r="F313" s="534"/>
      <c r="G313" s="534"/>
      <c r="H313" s="534"/>
      <c r="I313" s="534"/>
      <c r="J313" s="534"/>
      <c r="K313" s="534"/>
      <c r="L313" s="534"/>
      <c r="M313" s="533"/>
    </row>
    <row r="314" spans="1:13" x14ac:dyDescent="0.15">
      <c r="A314" s="535"/>
      <c r="B314" s="534"/>
      <c r="C314" s="534"/>
      <c r="D314" s="534"/>
      <c r="E314" s="534"/>
      <c r="F314" s="534"/>
      <c r="G314" s="534"/>
      <c r="H314" s="534"/>
      <c r="I314" s="534"/>
      <c r="J314" s="534"/>
      <c r="K314" s="534"/>
      <c r="L314" s="534"/>
      <c r="M314" s="533"/>
    </row>
    <row r="315" spans="1:13" x14ac:dyDescent="0.15">
      <c r="A315" s="535"/>
      <c r="B315" s="534"/>
      <c r="C315" s="534"/>
      <c r="D315" s="534"/>
      <c r="E315" s="534"/>
      <c r="F315" s="534"/>
      <c r="G315" s="534"/>
      <c r="H315" s="534"/>
      <c r="I315" s="534"/>
      <c r="J315" s="534"/>
      <c r="K315" s="534"/>
      <c r="L315" s="534"/>
      <c r="M315" s="533"/>
    </row>
    <row r="316" spans="1:13" x14ac:dyDescent="0.15">
      <c r="A316" s="535"/>
      <c r="B316" s="534"/>
      <c r="C316" s="534"/>
      <c r="D316" s="534"/>
      <c r="E316" s="534"/>
      <c r="F316" s="534"/>
      <c r="G316" s="534"/>
      <c r="H316" s="534"/>
      <c r="I316" s="534"/>
      <c r="J316" s="534"/>
      <c r="K316" s="534"/>
      <c r="L316" s="534"/>
      <c r="M316" s="533"/>
    </row>
    <row r="317" spans="1:13" x14ac:dyDescent="0.15">
      <c r="A317" s="535"/>
      <c r="B317" s="534"/>
      <c r="C317" s="534"/>
      <c r="D317" s="534"/>
      <c r="E317" s="534"/>
      <c r="F317" s="534"/>
      <c r="G317" s="534"/>
      <c r="H317" s="534"/>
      <c r="I317" s="534"/>
      <c r="J317" s="534"/>
      <c r="K317" s="534"/>
      <c r="L317" s="534"/>
      <c r="M317" s="533"/>
    </row>
    <row r="318" spans="1:13" x14ac:dyDescent="0.15">
      <c r="A318" s="535"/>
      <c r="B318" s="534"/>
      <c r="C318" s="534"/>
      <c r="D318" s="534"/>
      <c r="E318" s="534"/>
      <c r="F318" s="534"/>
      <c r="G318" s="534"/>
      <c r="H318" s="534"/>
      <c r="I318" s="534"/>
      <c r="J318" s="534"/>
      <c r="K318" s="534"/>
      <c r="L318" s="534"/>
      <c r="M318" s="533"/>
    </row>
    <row r="319" spans="1:13" x14ac:dyDescent="0.15">
      <c r="A319" s="535"/>
      <c r="B319" s="534"/>
      <c r="C319" s="534"/>
      <c r="D319" s="534"/>
      <c r="E319" s="534"/>
      <c r="F319" s="534"/>
      <c r="G319" s="534"/>
      <c r="H319" s="534"/>
      <c r="I319" s="534"/>
      <c r="J319" s="534"/>
      <c r="K319" s="534"/>
      <c r="L319" s="534"/>
      <c r="M319" s="533"/>
    </row>
    <row r="320" spans="1:13" x14ac:dyDescent="0.15">
      <c r="A320" s="535"/>
      <c r="B320" s="534"/>
      <c r="C320" s="534"/>
      <c r="D320" s="534"/>
      <c r="E320" s="534"/>
      <c r="F320" s="534"/>
      <c r="G320" s="534"/>
      <c r="H320" s="534"/>
      <c r="I320" s="534"/>
      <c r="J320" s="534"/>
      <c r="K320" s="534"/>
      <c r="L320" s="534"/>
      <c r="M320" s="533"/>
    </row>
    <row r="321" spans="1:13" x14ac:dyDescent="0.15">
      <c r="A321" s="535"/>
      <c r="B321" s="534"/>
      <c r="C321" s="534"/>
      <c r="D321" s="534"/>
      <c r="E321" s="534"/>
      <c r="F321" s="534"/>
      <c r="G321" s="534"/>
      <c r="H321" s="534"/>
      <c r="I321" s="534"/>
      <c r="J321" s="534"/>
      <c r="K321" s="534"/>
      <c r="L321" s="534"/>
      <c r="M321" s="533"/>
    </row>
    <row r="322" spans="1:13" x14ac:dyDescent="0.15">
      <c r="A322" s="535"/>
      <c r="B322" s="534"/>
      <c r="C322" s="534"/>
      <c r="D322" s="534"/>
      <c r="E322" s="534"/>
      <c r="F322" s="534"/>
      <c r="G322" s="534"/>
      <c r="H322" s="534"/>
      <c r="I322" s="534"/>
      <c r="J322" s="534"/>
      <c r="K322" s="534"/>
      <c r="L322" s="534"/>
      <c r="M322" s="533"/>
    </row>
    <row r="323" spans="1:13" x14ac:dyDescent="0.15">
      <c r="A323" s="535"/>
      <c r="B323" s="534"/>
      <c r="C323" s="534"/>
      <c r="D323" s="534"/>
      <c r="E323" s="534"/>
      <c r="F323" s="534"/>
      <c r="G323" s="534"/>
      <c r="H323" s="534"/>
      <c r="I323" s="534"/>
      <c r="J323" s="534"/>
      <c r="K323" s="534"/>
      <c r="L323" s="534"/>
      <c r="M323" s="533"/>
    </row>
    <row r="324" spans="1:13" x14ac:dyDescent="0.15">
      <c r="A324" s="535"/>
      <c r="B324" s="534"/>
      <c r="C324" s="534"/>
      <c r="D324" s="534"/>
      <c r="E324" s="534"/>
      <c r="F324" s="534"/>
      <c r="G324" s="534"/>
      <c r="H324" s="534"/>
      <c r="I324" s="534"/>
      <c r="J324" s="534"/>
      <c r="K324" s="534"/>
      <c r="L324" s="534"/>
      <c r="M324" s="533"/>
    </row>
    <row r="325" spans="1:13" x14ac:dyDescent="0.15">
      <c r="A325" s="535"/>
      <c r="B325" s="534"/>
      <c r="C325" s="534"/>
      <c r="D325" s="534"/>
      <c r="E325" s="534"/>
      <c r="F325" s="534"/>
      <c r="G325" s="534"/>
      <c r="H325" s="534"/>
      <c r="I325" s="534"/>
      <c r="J325" s="534"/>
      <c r="K325" s="534"/>
      <c r="L325" s="534"/>
      <c r="M325" s="533"/>
    </row>
    <row r="326" spans="1:13" x14ac:dyDescent="0.15">
      <c r="A326" s="535"/>
      <c r="B326" s="534"/>
      <c r="C326" s="534"/>
      <c r="D326" s="534"/>
      <c r="E326" s="534"/>
      <c r="F326" s="534"/>
      <c r="G326" s="534"/>
      <c r="H326" s="534"/>
      <c r="I326" s="534"/>
      <c r="J326" s="534"/>
      <c r="K326" s="534"/>
      <c r="L326" s="534"/>
      <c r="M326" s="533"/>
    </row>
    <row r="327" spans="1:13" x14ac:dyDescent="0.15">
      <c r="A327" s="535"/>
      <c r="B327" s="534"/>
      <c r="C327" s="534"/>
      <c r="D327" s="534"/>
      <c r="E327" s="534"/>
      <c r="F327" s="534"/>
      <c r="G327" s="534"/>
      <c r="H327" s="534"/>
      <c r="I327" s="534"/>
      <c r="J327" s="534"/>
      <c r="K327" s="534"/>
      <c r="L327" s="534"/>
      <c r="M327" s="533"/>
    </row>
    <row r="328" spans="1:13" x14ac:dyDescent="0.15">
      <c r="A328" s="535"/>
      <c r="B328" s="534"/>
      <c r="C328" s="534"/>
      <c r="D328" s="534"/>
      <c r="E328" s="534"/>
      <c r="F328" s="534"/>
      <c r="G328" s="534"/>
      <c r="H328" s="534"/>
      <c r="I328" s="534"/>
      <c r="J328" s="534"/>
      <c r="K328" s="534"/>
      <c r="L328" s="534"/>
      <c r="M328" s="533"/>
    </row>
    <row r="329" spans="1:13" x14ac:dyDescent="0.15">
      <c r="A329" s="535"/>
      <c r="B329" s="534"/>
      <c r="C329" s="534"/>
      <c r="D329" s="534"/>
      <c r="E329" s="534"/>
      <c r="F329" s="534"/>
      <c r="G329" s="534"/>
      <c r="H329" s="534"/>
      <c r="I329" s="534"/>
      <c r="J329" s="534"/>
      <c r="K329" s="534"/>
      <c r="L329" s="534"/>
      <c r="M329" s="533"/>
    </row>
    <row r="330" spans="1:13" x14ac:dyDescent="0.15">
      <c r="A330" s="535"/>
      <c r="B330" s="534"/>
      <c r="C330" s="534"/>
      <c r="D330" s="534"/>
      <c r="E330" s="534"/>
      <c r="F330" s="534"/>
      <c r="G330" s="534"/>
      <c r="H330" s="534"/>
      <c r="I330" s="534"/>
      <c r="J330" s="534"/>
      <c r="K330" s="534"/>
      <c r="L330" s="534"/>
      <c r="M330" s="533"/>
    </row>
    <row r="331" spans="1:13" x14ac:dyDescent="0.15">
      <c r="A331" s="535"/>
      <c r="B331" s="534"/>
      <c r="C331" s="534"/>
      <c r="D331" s="534"/>
      <c r="E331" s="534"/>
      <c r="F331" s="534"/>
      <c r="G331" s="534"/>
      <c r="H331" s="534"/>
      <c r="I331" s="534"/>
      <c r="J331" s="534"/>
      <c r="K331" s="534"/>
      <c r="L331" s="534"/>
      <c r="M331" s="533"/>
    </row>
    <row r="332" spans="1:13" x14ac:dyDescent="0.15">
      <c r="A332" s="535"/>
      <c r="B332" s="534"/>
      <c r="C332" s="534"/>
      <c r="D332" s="534"/>
      <c r="E332" s="534"/>
      <c r="F332" s="534"/>
      <c r="G332" s="534"/>
      <c r="H332" s="534"/>
      <c r="I332" s="534"/>
      <c r="J332" s="534"/>
      <c r="K332" s="534"/>
      <c r="L332" s="534"/>
      <c r="M332" s="533"/>
    </row>
    <row r="333" spans="1:13" x14ac:dyDescent="0.15">
      <c r="A333" s="535"/>
      <c r="B333" s="534"/>
      <c r="C333" s="534"/>
      <c r="D333" s="534"/>
      <c r="E333" s="534"/>
      <c r="F333" s="534"/>
      <c r="G333" s="534"/>
      <c r="H333" s="534"/>
      <c r="I333" s="534"/>
      <c r="J333" s="534"/>
      <c r="K333" s="534"/>
      <c r="L333" s="534"/>
      <c r="M333" s="533"/>
    </row>
    <row r="334" spans="1:13" x14ac:dyDescent="0.15">
      <c r="A334" s="535"/>
      <c r="B334" s="534"/>
      <c r="C334" s="534"/>
      <c r="D334" s="534"/>
      <c r="E334" s="534"/>
      <c r="F334" s="534"/>
      <c r="G334" s="534"/>
      <c r="H334" s="534"/>
      <c r="I334" s="534"/>
      <c r="J334" s="534"/>
      <c r="K334" s="534"/>
      <c r="L334" s="534"/>
      <c r="M334" s="533"/>
    </row>
    <row r="335" spans="1:13" x14ac:dyDescent="0.15">
      <c r="A335" s="535"/>
      <c r="B335" s="534"/>
      <c r="C335" s="534"/>
      <c r="D335" s="534"/>
      <c r="E335" s="534"/>
      <c r="F335" s="534"/>
      <c r="G335" s="534"/>
      <c r="H335" s="534"/>
      <c r="I335" s="534"/>
      <c r="J335" s="534"/>
      <c r="K335" s="534"/>
      <c r="L335" s="534"/>
      <c r="M335" s="533"/>
    </row>
    <row r="336" spans="1:13" x14ac:dyDescent="0.15">
      <c r="A336" s="535"/>
      <c r="B336" s="534"/>
      <c r="C336" s="534"/>
      <c r="D336" s="534"/>
      <c r="E336" s="534"/>
      <c r="F336" s="534"/>
      <c r="G336" s="534"/>
      <c r="H336" s="534"/>
      <c r="I336" s="534"/>
      <c r="J336" s="534"/>
      <c r="K336" s="534"/>
      <c r="L336" s="534"/>
      <c r="M336" s="533"/>
    </row>
    <row r="337" spans="1:13" x14ac:dyDescent="0.15">
      <c r="A337" s="535"/>
      <c r="B337" s="534"/>
      <c r="C337" s="534"/>
      <c r="D337" s="534"/>
      <c r="E337" s="534"/>
      <c r="F337" s="534"/>
      <c r="G337" s="534"/>
      <c r="H337" s="534"/>
      <c r="I337" s="534"/>
      <c r="J337" s="534"/>
      <c r="K337" s="534"/>
      <c r="L337" s="534"/>
      <c r="M337" s="533"/>
    </row>
    <row r="338" spans="1:13" x14ac:dyDescent="0.15">
      <c r="A338" s="535"/>
      <c r="B338" s="534"/>
      <c r="C338" s="534"/>
      <c r="D338" s="534"/>
      <c r="E338" s="534"/>
      <c r="F338" s="534"/>
      <c r="G338" s="534"/>
      <c r="H338" s="534"/>
      <c r="I338" s="534"/>
      <c r="J338" s="534"/>
      <c r="K338" s="534"/>
      <c r="L338" s="534"/>
      <c r="M338" s="533"/>
    </row>
    <row r="339" spans="1:13" x14ac:dyDescent="0.15">
      <c r="A339" s="535"/>
      <c r="B339" s="534"/>
      <c r="C339" s="534"/>
      <c r="D339" s="534"/>
      <c r="E339" s="534"/>
      <c r="F339" s="534"/>
      <c r="G339" s="534"/>
      <c r="H339" s="534"/>
      <c r="I339" s="534"/>
      <c r="J339" s="534"/>
      <c r="K339" s="534"/>
      <c r="L339" s="534"/>
      <c r="M339" s="533"/>
    </row>
    <row r="340" spans="1:13" x14ac:dyDescent="0.15">
      <c r="A340" s="535"/>
      <c r="B340" s="534"/>
      <c r="C340" s="534"/>
      <c r="D340" s="534"/>
      <c r="E340" s="534"/>
      <c r="F340" s="534"/>
      <c r="G340" s="534"/>
      <c r="H340" s="534"/>
      <c r="I340" s="534"/>
      <c r="J340" s="534"/>
      <c r="K340" s="534"/>
      <c r="L340" s="534"/>
      <c r="M340" s="533"/>
    </row>
    <row r="341" spans="1:13" x14ac:dyDescent="0.15">
      <c r="A341" s="535"/>
      <c r="B341" s="534"/>
      <c r="C341" s="534"/>
      <c r="D341" s="534"/>
      <c r="E341" s="534"/>
      <c r="F341" s="534"/>
      <c r="G341" s="534"/>
      <c r="H341" s="534"/>
      <c r="I341" s="534"/>
      <c r="J341" s="534"/>
      <c r="K341" s="534"/>
      <c r="L341" s="534"/>
      <c r="M341" s="533"/>
    </row>
    <row r="342" spans="1:13" x14ac:dyDescent="0.15">
      <c r="A342" s="535"/>
      <c r="B342" s="534"/>
      <c r="C342" s="534"/>
      <c r="D342" s="534"/>
      <c r="E342" s="534"/>
      <c r="F342" s="534"/>
      <c r="G342" s="534"/>
      <c r="H342" s="534"/>
      <c r="I342" s="534"/>
      <c r="J342" s="534"/>
      <c r="K342" s="534"/>
      <c r="L342" s="534"/>
      <c r="M342" s="533"/>
    </row>
    <row r="343" spans="1:13" x14ac:dyDescent="0.15">
      <c r="A343" s="535"/>
      <c r="B343" s="534"/>
      <c r="C343" s="534"/>
      <c r="D343" s="534"/>
      <c r="E343" s="534"/>
      <c r="F343" s="534"/>
      <c r="G343" s="534"/>
      <c r="H343" s="534"/>
      <c r="I343" s="534"/>
      <c r="J343" s="534"/>
      <c r="K343" s="534"/>
      <c r="L343" s="534"/>
      <c r="M343" s="533"/>
    </row>
    <row r="344" spans="1:13" x14ac:dyDescent="0.15">
      <c r="A344" s="535"/>
      <c r="B344" s="534"/>
      <c r="C344" s="534"/>
      <c r="D344" s="534"/>
      <c r="E344" s="534"/>
      <c r="F344" s="534"/>
      <c r="G344" s="534"/>
      <c r="H344" s="534"/>
      <c r="I344" s="534"/>
      <c r="J344" s="534"/>
      <c r="K344" s="534"/>
      <c r="L344" s="534"/>
      <c r="M344" s="533"/>
    </row>
    <row r="345" spans="1:13" x14ac:dyDescent="0.15">
      <c r="A345" s="535"/>
      <c r="B345" s="534"/>
      <c r="C345" s="534"/>
      <c r="D345" s="534"/>
      <c r="E345" s="534"/>
      <c r="F345" s="534"/>
      <c r="G345" s="534"/>
      <c r="H345" s="534"/>
      <c r="I345" s="534"/>
      <c r="J345" s="534"/>
      <c r="K345" s="534"/>
      <c r="L345" s="534"/>
      <c r="M345" s="533"/>
    </row>
    <row r="346" spans="1:13" x14ac:dyDescent="0.15">
      <c r="A346" s="535"/>
      <c r="B346" s="534"/>
      <c r="C346" s="534"/>
      <c r="D346" s="534"/>
      <c r="E346" s="534"/>
      <c r="F346" s="534"/>
      <c r="G346" s="534"/>
      <c r="H346" s="534"/>
      <c r="I346" s="534"/>
      <c r="J346" s="534"/>
      <c r="K346" s="534"/>
      <c r="L346" s="534"/>
      <c r="M346" s="533"/>
    </row>
    <row r="347" spans="1:13" x14ac:dyDescent="0.15">
      <c r="A347" s="535"/>
      <c r="B347" s="534"/>
      <c r="C347" s="534"/>
      <c r="D347" s="534"/>
      <c r="E347" s="534"/>
      <c r="F347" s="534"/>
      <c r="G347" s="534"/>
      <c r="H347" s="534"/>
      <c r="I347" s="534"/>
      <c r="J347" s="534"/>
      <c r="K347" s="534"/>
      <c r="L347" s="534"/>
      <c r="M347" s="533"/>
    </row>
    <row r="348" spans="1:13" x14ac:dyDescent="0.15">
      <c r="A348" s="535"/>
      <c r="B348" s="534"/>
      <c r="C348" s="534"/>
      <c r="D348" s="534"/>
      <c r="E348" s="534"/>
      <c r="F348" s="534"/>
      <c r="G348" s="534"/>
      <c r="H348" s="534"/>
      <c r="I348" s="534"/>
      <c r="J348" s="534"/>
      <c r="K348" s="534"/>
      <c r="L348" s="534"/>
      <c r="M348" s="533"/>
    </row>
    <row r="349" spans="1:13" x14ac:dyDescent="0.15">
      <c r="A349" s="535"/>
      <c r="B349" s="534"/>
      <c r="C349" s="534"/>
      <c r="D349" s="534"/>
      <c r="E349" s="534"/>
      <c r="F349" s="534"/>
      <c r="G349" s="534"/>
      <c r="H349" s="534"/>
      <c r="I349" s="534"/>
      <c r="J349" s="534"/>
      <c r="K349" s="534"/>
      <c r="L349" s="534"/>
      <c r="M349" s="533"/>
    </row>
    <row r="350" spans="1:13" x14ac:dyDescent="0.15">
      <c r="A350" s="535"/>
      <c r="B350" s="534"/>
      <c r="C350" s="534"/>
      <c r="D350" s="534"/>
      <c r="E350" s="534"/>
      <c r="F350" s="534"/>
      <c r="G350" s="534"/>
      <c r="H350" s="534"/>
      <c r="I350" s="534"/>
      <c r="J350" s="534"/>
      <c r="K350" s="534"/>
      <c r="L350" s="534"/>
      <c r="M350" s="533"/>
    </row>
    <row r="351" spans="1:13" x14ac:dyDescent="0.15">
      <c r="A351" s="535"/>
      <c r="B351" s="534"/>
      <c r="C351" s="534"/>
      <c r="D351" s="534"/>
      <c r="E351" s="534"/>
      <c r="F351" s="534"/>
      <c r="G351" s="534"/>
      <c r="H351" s="534"/>
      <c r="I351" s="534"/>
      <c r="J351" s="534"/>
      <c r="K351" s="534"/>
      <c r="L351" s="534"/>
      <c r="M351" s="533"/>
    </row>
    <row r="352" spans="1:13" x14ac:dyDescent="0.15">
      <c r="A352" s="535"/>
      <c r="B352" s="534"/>
      <c r="C352" s="534"/>
      <c r="D352" s="534"/>
      <c r="E352" s="534"/>
      <c r="F352" s="534"/>
      <c r="G352" s="534"/>
      <c r="H352" s="534"/>
      <c r="I352" s="534"/>
      <c r="J352" s="534"/>
      <c r="K352" s="534"/>
      <c r="L352" s="534"/>
      <c r="M352" s="533"/>
    </row>
    <row r="353" spans="1:13" x14ac:dyDescent="0.15">
      <c r="A353" s="535"/>
      <c r="B353" s="534"/>
      <c r="C353" s="534"/>
      <c r="D353" s="534"/>
      <c r="E353" s="534"/>
      <c r="F353" s="534"/>
      <c r="G353" s="534"/>
      <c r="H353" s="534"/>
      <c r="I353" s="534"/>
      <c r="J353" s="534"/>
      <c r="K353" s="534"/>
      <c r="L353" s="534"/>
      <c r="M353" s="533"/>
    </row>
    <row r="354" spans="1:13" x14ac:dyDescent="0.15">
      <c r="A354" s="535"/>
      <c r="B354" s="534"/>
      <c r="C354" s="534"/>
      <c r="D354" s="534"/>
      <c r="E354" s="534"/>
      <c r="F354" s="534"/>
      <c r="G354" s="534"/>
      <c r="H354" s="534"/>
      <c r="I354" s="534"/>
      <c r="J354" s="534"/>
      <c r="K354" s="534"/>
      <c r="L354" s="534"/>
      <c r="M354" s="533"/>
    </row>
    <row r="355" spans="1:13" x14ac:dyDescent="0.15">
      <c r="A355" s="535"/>
      <c r="B355" s="534"/>
      <c r="C355" s="534"/>
      <c r="D355" s="534"/>
      <c r="E355" s="534"/>
      <c r="F355" s="534"/>
      <c r="G355" s="534"/>
      <c r="H355" s="534"/>
      <c r="I355" s="534"/>
      <c r="J355" s="534"/>
      <c r="K355" s="534"/>
      <c r="L355" s="534"/>
      <c r="M355" s="533"/>
    </row>
    <row r="356" spans="1:13" x14ac:dyDescent="0.15">
      <c r="A356" s="535"/>
      <c r="B356" s="534"/>
      <c r="C356" s="534"/>
      <c r="D356" s="534"/>
      <c r="E356" s="534"/>
      <c r="F356" s="534"/>
      <c r="G356" s="534"/>
      <c r="H356" s="534"/>
      <c r="I356" s="534"/>
      <c r="J356" s="534"/>
      <c r="K356" s="534"/>
      <c r="L356" s="534"/>
      <c r="M356" s="533"/>
    </row>
    <row r="357" spans="1:13" x14ac:dyDescent="0.15">
      <c r="A357" s="535"/>
      <c r="B357" s="534"/>
      <c r="C357" s="534"/>
      <c r="D357" s="534"/>
      <c r="E357" s="534"/>
      <c r="F357" s="534"/>
      <c r="G357" s="534"/>
      <c r="H357" s="534"/>
      <c r="I357" s="534"/>
      <c r="J357" s="534"/>
      <c r="K357" s="534"/>
      <c r="L357" s="534"/>
      <c r="M357" s="533"/>
    </row>
    <row r="358" spans="1:13" x14ac:dyDescent="0.15">
      <c r="A358" s="535"/>
      <c r="B358" s="534"/>
      <c r="C358" s="534"/>
      <c r="D358" s="534"/>
      <c r="E358" s="534"/>
      <c r="F358" s="534"/>
      <c r="G358" s="534"/>
      <c r="H358" s="534"/>
      <c r="I358" s="534"/>
      <c r="J358" s="534"/>
      <c r="K358" s="534"/>
      <c r="L358" s="534"/>
      <c r="M358" s="533"/>
    </row>
    <row r="359" spans="1:13" x14ac:dyDescent="0.15">
      <c r="A359" s="535"/>
      <c r="B359" s="534"/>
      <c r="C359" s="534"/>
      <c r="D359" s="534"/>
      <c r="E359" s="534"/>
      <c r="F359" s="534"/>
      <c r="G359" s="534"/>
      <c r="H359" s="534"/>
      <c r="I359" s="534"/>
      <c r="J359" s="534"/>
      <c r="K359" s="534"/>
      <c r="L359" s="534"/>
      <c r="M359" s="533"/>
    </row>
    <row r="360" spans="1:13" x14ac:dyDescent="0.15">
      <c r="A360" s="535"/>
      <c r="B360" s="534"/>
      <c r="C360" s="534"/>
      <c r="D360" s="534"/>
      <c r="E360" s="534"/>
      <c r="F360" s="534"/>
      <c r="G360" s="534"/>
      <c r="H360" s="534"/>
      <c r="I360" s="534"/>
      <c r="J360" s="534"/>
      <c r="K360" s="534"/>
      <c r="L360" s="534"/>
      <c r="M360" s="533"/>
    </row>
    <row r="361" spans="1:13" x14ac:dyDescent="0.15">
      <c r="A361" s="535"/>
      <c r="B361" s="534"/>
      <c r="C361" s="534"/>
      <c r="D361" s="534"/>
      <c r="E361" s="534"/>
      <c r="F361" s="534"/>
      <c r="G361" s="534"/>
      <c r="H361" s="534"/>
      <c r="I361" s="534"/>
      <c r="J361" s="534"/>
      <c r="K361" s="534"/>
      <c r="L361" s="534"/>
      <c r="M361" s="533"/>
    </row>
    <row r="362" spans="1:13" x14ac:dyDescent="0.15">
      <c r="A362" s="535"/>
      <c r="B362" s="534"/>
      <c r="C362" s="534"/>
      <c r="D362" s="534"/>
      <c r="E362" s="534"/>
      <c r="F362" s="534"/>
      <c r="G362" s="534"/>
      <c r="H362" s="534"/>
      <c r="I362" s="534"/>
      <c r="J362" s="534"/>
      <c r="K362" s="534"/>
      <c r="L362" s="534"/>
      <c r="M362" s="533"/>
    </row>
    <row r="363" spans="1:13" x14ac:dyDescent="0.15">
      <c r="A363" s="535"/>
      <c r="B363" s="534"/>
      <c r="C363" s="534"/>
      <c r="D363" s="534"/>
      <c r="E363" s="534"/>
      <c r="F363" s="534"/>
      <c r="G363" s="534"/>
      <c r="H363" s="534"/>
      <c r="I363" s="534"/>
      <c r="J363" s="534"/>
      <c r="K363" s="534"/>
      <c r="L363" s="534"/>
      <c r="M363" s="533"/>
    </row>
    <row r="364" spans="1:13" x14ac:dyDescent="0.15">
      <c r="A364" s="535"/>
      <c r="B364" s="534"/>
      <c r="C364" s="534"/>
      <c r="D364" s="534"/>
      <c r="E364" s="534"/>
      <c r="F364" s="534"/>
      <c r="G364" s="534"/>
      <c r="H364" s="534"/>
      <c r="I364" s="534"/>
      <c r="J364" s="534"/>
      <c r="K364" s="534"/>
      <c r="L364" s="534"/>
      <c r="M364" s="533"/>
    </row>
    <row r="365" spans="1:13" x14ac:dyDescent="0.15">
      <c r="A365" s="535"/>
      <c r="B365" s="534"/>
      <c r="C365" s="534"/>
      <c r="D365" s="534"/>
      <c r="E365" s="534"/>
      <c r="F365" s="534"/>
      <c r="G365" s="534"/>
      <c r="H365" s="534"/>
      <c r="I365" s="534"/>
      <c r="J365" s="534"/>
      <c r="K365" s="534"/>
      <c r="L365" s="534"/>
      <c r="M365" s="533"/>
    </row>
    <row r="366" spans="1:13" x14ac:dyDescent="0.15">
      <c r="A366" s="535"/>
      <c r="B366" s="534"/>
      <c r="C366" s="534"/>
      <c r="D366" s="534"/>
      <c r="E366" s="534"/>
      <c r="F366" s="534"/>
      <c r="G366" s="534"/>
      <c r="H366" s="534"/>
      <c r="I366" s="534"/>
      <c r="J366" s="534"/>
      <c r="K366" s="534"/>
      <c r="L366" s="534"/>
      <c r="M366" s="533"/>
    </row>
    <row r="367" spans="1:13" x14ac:dyDescent="0.15">
      <c r="A367" s="535"/>
      <c r="B367" s="534"/>
      <c r="C367" s="534"/>
      <c r="D367" s="534"/>
      <c r="E367" s="534"/>
      <c r="F367" s="534"/>
      <c r="G367" s="534"/>
      <c r="H367" s="534"/>
      <c r="I367" s="534"/>
      <c r="J367" s="534"/>
      <c r="K367" s="534"/>
      <c r="L367" s="534"/>
      <c r="M367" s="533"/>
    </row>
    <row r="368" spans="1:13" x14ac:dyDescent="0.15">
      <c r="A368" s="535"/>
      <c r="B368" s="534"/>
      <c r="C368" s="534"/>
      <c r="D368" s="534"/>
      <c r="E368" s="534"/>
      <c r="F368" s="534"/>
      <c r="G368" s="534"/>
      <c r="H368" s="534"/>
      <c r="I368" s="534"/>
      <c r="J368" s="534"/>
      <c r="K368" s="534"/>
      <c r="L368" s="534"/>
      <c r="M368" s="533"/>
    </row>
    <row r="369" spans="1:13" x14ac:dyDescent="0.15">
      <c r="A369" s="535"/>
      <c r="B369" s="534"/>
      <c r="C369" s="534"/>
      <c r="D369" s="534"/>
      <c r="E369" s="534"/>
      <c r="F369" s="534"/>
      <c r="G369" s="534"/>
      <c r="H369" s="534"/>
      <c r="I369" s="534"/>
      <c r="J369" s="534"/>
      <c r="K369" s="534"/>
      <c r="L369" s="534"/>
      <c r="M369" s="533"/>
    </row>
    <row r="370" spans="1:13" ht="14" thickBot="1" x14ac:dyDescent="0.2">
      <c r="A370" s="532"/>
      <c r="B370" s="531"/>
      <c r="C370" s="531"/>
      <c r="D370" s="531"/>
      <c r="E370" s="531"/>
      <c r="F370" s="531"/>
      <c r="G370" s="531"/>
      <c r="H370" s="531"/>
      <c r="I370" s="531"/>
      <c r="J370" s="531"/>
      <c r="K370" s="531"/>
      <c r="L370" s="531"/>
      <c r="M370" s="530"/>
    </row>
    <row r="371" spans="1:13" ht="16" x14ac:dyDescent="0.2">
      <c r="A371" s="536"/>
      <c r="B371" s="534"/>
      <c r="C371" s="534"/>
      <c r="D371" s="534"/>
      <c r="E371" s="534"/>
      <c r="F371" s="534"/>
      <c r="G371" s="534"/>
      <c r="H371" s="534"/>
      <c r="I371" s="534"/>
      <c r="J371" s="534"/>
      <c r="K371" s="534"/>
      <c r="L371" s="534"/>
      <c r="M371" s="533"/>
    </row>
    <row r="372" spans="1:13" x14ac:dyDescent="0.15">
      <c r="A372" s="535"/>
      <c r="B372" s="534"/>
      <c r="C372" s="534"/>
      <c r="D372" s="534"/>
      <c r="E372" s="534"/>
      <c r="F372" s="534"/>
      <c r="G372" s="534"/>
      <c r="H372" s="534"/>
      <c r="I372" s="534"/>
      <c r="J372" s="534"/>
      <c r="K372" s="534"/>
      <c r="L372" s="534"/>
      <c r="M372" s="533"/>
    </row>
    <row r="373" spans="1:13" x14ac:dyDescent="0.15">
      <c r="A373" s="535"/>
      <c r="B373" s="534"/>
      <c r="C373" s="534"/>
      <c r="D373" s="534"/>
      <c r="E373" s="534"/>
      <c r="F373" s="534"/>
      <c r="G373" s="534"/>
      <c r="H373" s="534"/>
      <c r="I373" s="534"/>
      <c r="J373" s="534"/>
      <c r="K373" s="534"/>
      <c r="L373" s="534"/>
      <c r="M373" s="533"/>
    </row>
    <row r="374" spans="1:13" x14ac:dyDescent="0.15">
      <c r="A374" s="535"/>
      <c r="B374" s="534"/>
      <c r="C374" s="534"/>
      <c r="D374" s="534"/>
      <c r="E374" s="534"/>
      <c r="F374" s="534"/>
      <c r="G374" s="534"/>
      <c r="H374" s="534"/>
      <c r="I374" s="534"/>
      <c r="J374" s="534"/>
      <c r="K374" s="534"/>
      <c r="L374" s="534"/>
      <c r="M374" s="533"/>
    </row>
    <row r="375" spans="1:13" x14ac:dyDescent="0.15">
      <c r="A375" s="535"/>
      <c r="B375" s="534"/>
      <c r="C375" s="534"/>
      <c r="D375" s="534"/>
      <c r="E375" s="534"/>
      <c r="F375" s="534"/>
      <c r="G375" s="534"/>
      <c r="H375" s="534"/>
      <c r="I375" s="534"/>
      <c r="J375" s="534"/>
      <c r="K375" s="534"/>
      <c r="L375" s="534"/>
      <c r="M375" s="533"/>
    </row>
    <row r="376" spans="1:13" x14ac:dyDescent="0.15">
      <c r="A376" s="535"/>
      <c r="B376" s="534"/>
      <c r="C376" s="534"/>
      <c r="D376" s="534"/>
      <c r="E376" s="534"/>
      <c r="F376" s="534"/>
      <c r="G376" s="534"/>
      <c r="H376" s="534"/>
      <c r="I376" s="534"/>
      <c r="J376" s="534"/>
      <c r="K376" s="534"/>
      <c r="L376" s="534"/>
      <c r="M376" s="533"/>
    </row>
    <row r="377" spans="1:13" x14ac:dyDescent="0.15">
      <c r="A377" s="535"/>
      <c r="B377" s="534"/>
      <c r="C377" s="534"/>
      <c r="D377" s="534"/>
      <c r="E377" s="534"/>
      <c r="F377" s="534"/>
      <c r="G377" s="534"/>
      <c r="H377" s="534"/>
      <c r="I377" s="534"/>
      <c r="J377" s="534"/>
      <c r="K377" s="534"/>
      <c r="L377" s="534"/>
      <c r="M377" s="533"/>
    </row>
    <row r="378" spans="1:13" x14ac:dyDescent="0.15">
      <c r="A378" s="535"/>
      <c r="B378" s="534"/>
      <c r="C378" s="534"/>
      <c r="D378" s="534"/>
      <c r="E378" s="534"/>
      <c r="F378" s="534"/>
      <c r="G378" s="534"/>
      <c r="H378" s="534"/>
      <c r="I378" s="534"/>
      <c r="J378" s="534"/>
      <c r="K378" s="534"/>
      <c r="L378" s="534"/>
      <c r="M378" s="533"/>
    </row>
    <row r="379" spans="1:13" x14ac:dyDescent="0.15">
      <c r="A379" s="535"/>
      <c r="B379" s="534"/>
      <c r="C379" s="534"/>
      <c r="D379" s="534"/>
      <c r="E379" s="534"/>
      <c r="F379" s="534"/>
      <c r="G379" s="534"/>
      <c r="H379" s="534"/>
      <c r="I379" s="534"/>
      <c r="J379" s="534"/>
      <c r="K379" s="534"/>
      <c r="L379" s="534"/>
      <c r="M379" s="533"/>
    </row>
    <row r="380" spans="1:13" x14ac:dyDescent="0.15">
      <c r="A380" s="535"/>
      <c r="B380" s="534"/>
      <c r="C380" s="534"/>
      <c r="D380" s="534"/>
      <c r="E380" s="534"/>
      <c r="F380" s="534"/>
      <c r="G380" s="534"/>
      <c r="H380" s="534"/>
      <c r="I380" s="534"/>
      <c r="J380" s="534"/>
      <c r="K380" s="534"/>
      <c r="L380" s="534"/>
      <c r="M380" s="533"/>
    </row>
    <row r="381" spans="1:13" x14ac:dyDescent="0.15">
      <c r="A381" s="535"/>
      <c r="B381" s="534"/>
      <c r="C381" s="534"/>
      <c r="D381" s="534"/>
      <c r="E381" s="534"/>
      <c r="F381" s="534"/>
      <c r="G381" s="534"/>
      <c r="H381" s="534"/>
      <c r="I381" s="534"/>
      <c r="J381" s="534"/>
      <c r="K381" s="534"/>
      <c r="L381" s="534"/>
      <c r="M381" s="533"/>
    </row>
    <row r="382" spans="1:13" x14ac:dyDescent="0.15">
      <c r="A382" s="535"/>
      <c r="B382" s="534"/>
      <c r="C382" s="534"/>
      <c r="D382" s="534"/>
      <c r="E382" s="534"/>
      <c r="F382" s="534"/>
      <c r="G382" s="534"/>
      <c r="H382" s="534"/>
      <c r="I382" s="534"/>
      <c r="J382" s="534"/>
      <c r="K382" s="534"/>
      <c r="L382" s="534"/>
      <c r="M382" s="533"/>
    </row>
    <row r="383" spans="1:13" x14ac:dyDescent="0.15">
      <c r="A383" s="535"/>
      <c r="B383" s="534"/>
      <c r="C383" s="534"/>
      <c r="D383" s="534"/>
      <c r="E383" s="534"/>
      <c r="F383" s="534"/>
      <c r="G383" s="534"/>
      <c r="H383" s="534"/>
      <c r="I383" s="534"/>
      <c r="J383" s="534"/>
      <c r="K383" s="534"/>
      <c r="L383" s="534"/>
      <c r="M383" s="533"/>
    </row>
    <row r="384" spans="1:13" x14ac:dyDescent="0.15">
      <c r="A384" s="535"/>
      <c r="B384" s="534"/>
      <c r="C384" s="534"/>
      <c r="D384" s="534"/>
      <c r="E384" s="534"/>
      <c r="F384" s="534"/>
      <c r="G384" s="534"/>
      <c r="H384" s="534"/>
      <c r="I384" s="534"/>
      <c r="J384" s="534"/>
      <c r="K384" s="534"/>
      <c r="L384" s="534"/>
      <c r="M384" s="533"/>
    </row>
    <row r="385" spans="1:13" x14ac:dyDescent="0.15">
      <c r="A385" s="535"/>
      <c r="B385" s="534"/>
      <c r="C385" s="534"/>
      <c r="D385" s="534"/>
      <c r="E385" s="534"/>
      <c r="F385" s="534"/>
      <c r="G385" s="534"/>
      <c r="H385" s="534"/>
      <c r="I385" s="534"/>
      <c r="J385" s="534"/>
      <c r="K385" s="534"/>
      <c r="L385" s="534"/>
      <c r="M385" s="533"/>
    </row>
    <row r="386" spans="1:13" x14ac:dyDescent="0.15">
      <c r="A386" s="535"/>
      <c r="B386" s="534"/>
      <c r="C386" s="534"/>
      <c r="D386" s="534"/>
      <c r="E386" s="534"/>
      <c r="F386" s="534"/>
      <c r="G386" s="534"/>
      <c r="H386" s="534"/>
      <c r="I386" s="534"/>
      <c r="J386" s="534"/>
      <c r="K386" s="534"/>
      <c r="L386" s="534"/>
      <c r="M386" s="533"/>
    </row>
    <row r="387" spans="1:13" x14ac:dyDescent="0.15">
      <c r="A387" s="535"/>
      <c r="B387" s="534"/>
      <c r="C387" s="534"/>
      <c r="D387" s="534"/>
      <c r="E387" s="534"/>
      <c r="F387" s="534"/>
      <c r="G387" s="534"/>
      <c r="H387" s="534"/>
      <c r="I387" s="534"/>
      <c r="J387" s="534"/>
      <c r="K387" s="534"/>
      <c r="L387" s="534"/>
      <c r="M387" s="533"/>
    </row>
    <row r="388" spans="1:13" x14ac:dyDescent="0.15">
      <c r="A388" s="535"/>
      <c r="B388" s="534"/>
      <c r="C388" s="534"/>
      <c r="D388" s="534"/>
      <c r="E388" s="534"/>
      <c r="F388" s="534"/>
      <c r="G388" s="534"/>
      <c r="H388" s="534"/>
      <c r="I388" s="534"/>
      <c r="J388" s="534"/>
      <c r="K388" s="534"/>
      <c r="L388" s="534"/>
      <c r="M388" s="533"/>
    </row>
    <row r="389" spans="1:13" x14ac:dyDescent="0.15">
      <c r="A389" s="535"/>
      <c r="B389" s="534"/>
      <c r="C389" s="534"/>
      <c r="D389" s="534"/>
      <c r="E389" s="534"/>
      <c r="F389" s="534"/>
      <c r="G389" s="534"/>
      <c r="H389" s="534"/>
      <c r="I389" s="534"/>
      <c r="J389" s="534"/>
      <c r="K389" s="534"/>
      <c r="L389" s="534"/>
      <c r="M389" s="533"/>
    </row>
    <row r="390" spans="1:13" x14ac:dyDescent="0.15">
      <c r="A390" s="535"/>
      <c r="B390" s="534"/>
      <c r="C390" s="534"/>
      <c r="D390" s="534"/>
      <c r="E390" s="534"/>
      <c r="F390" s="534"/>
      <c r="G390" s="534"/>
      <c r="H390" s="534"/>
      <c r="I390" s="534"/>
      <c r="J390" s="534"/>
      <c r="K390" s="534"/>
      <c r="L390" s="534"/>
      <c r="M390" s="533"/>
    </row>
    <row r="391" spans="1:13" x14ac:dyDescent="0.15">
      <c r="A391" s="535"/>
      <c r="B391" s="534"/>
      <c r="C391" s="534"/>
      <c r="D391" s="534"/>
      <c r="E391" s="534"/>
      <c r="F391" s="534"/>
      <c r="G391" s="534"/>
      <c r="H391" s="534"/>
      <c r="I391" s="534"/>
      <c r="J391" s="534"/>
      <c r="K391" s="534"/>
      <c r="L391" s="534"/>
      <c r="M391" s="533"/>
    </row>
    <row r="392" spans="1:13" x14ac:dyDescent="0.15">
      <c r="A392" s="535"/>
      <c r="B392" s="534"/>
      <c r="C392" s="534"/>
      <c r="D392" s="534"/>
      <c r="E392" s="534"/>
      <c r="F392" s="534"/>
      <c r="G392" s="534"/>
      <c r="H392" s="534"/>
      <c r="I392" s="534"/>
      <c r="J392" s="534"/>
      <c r="K392" s="534"/>
      <c r="L392" s="534"/>
      <c r="M392" s="533"/>
    </row>
    <row r="393" spans="1:13" x14ac:dyDescent="0.15">
      <c r="A393" s="535"/>
      <c r="B393" s="534"/>
      <c r="C393" s="534"/>
      <c r="D393" s="534"/>
      <c r="E393" s="534"/>
      <c r="F393" s="534"/>
      <c r="G393" s="534"/>
      <c r="H393" s="534"/>
      <c r="I393" s="534"/>
      <c r="J393" s="534"/>
      <c r="K393" s="534"/>
      <c r="L393" s="534"/>
      <c r="M393" s="533"/>
    </row>
    <row r="394" spans="1:13" x14ac:dyDescent="0.15">
      <c r="A394" s="535"/>
      <c r="B394" s="534"/>
      <c r="C394" s="534"/>
      <c r="D394" s="534"/>
      <c r="E394" s="534"/>
      <c r="F394" s="534"/>
      <c r="G394" s="534"/>
      <c r="H394" s="534"/>
      <c r="I394" s="534"/>
      <c r="J394" s="534"/>
      <c r="K394" s="534"/>
      <c r="L394" s="534"/>
      <c r="M394" s="533"/>
    </row>
    <row r="395" spans="1:13" x14ac:dyDescent="0.15">
      <c r="A395" s="535"/>
      <c r="B395" s="534"/>
      <c r="C395" s="534"/>
      <c r="D395" s="534"/>
      <c r="E395" s="534"/>
      <c r="F395" s="534"/>
      <c r="G395" s="534"/>
      <c r="H395" s="534"/>
      <c r="I395" s="534"/>
      <c r="J395" s="534"/>
      <c r="K395" s="534"/>
      <c r="L395" s="534"/>
      <c r="M395" s="533"/>
    </row>
    <row r="396" spans="1:13" x14ac:dyDescent="0.15">
      <c r="A396" s="535"/>
      <c r="B396" s="534"/>
      <c r="C396" s="534"/>
      <c r="D396" s="534"/>
      <c r="E396" s="534"/>
      <c r="F396" s="534"/>
      <c r="G396" s="534"/>
      <c r="H396" s="534"/>
      <c r="I396" s="534"/>
      <c r="J396" s="534"/>
      <c r="K396" s="534"/>
      <c r="L396" s="534"/>
      <c r="M396" s="533"/>
    </row>
    <row r="397" spans="1:13" x14ac:dyDescent="0.15">
      <c r="A397" s="535"/>
      <c r="B397" s="534"/>
      <c r="C397" s="534"/>
      <c r="D397" s="534"/>
      <c r="E397" s="534"/>
      <c r="F397" s="534"/>
      <c r="G397" s="534"/>
      <c r="H397" s="534"/>
      <c r="I397" s="534"/>
      <c r="J397" s="534"/>
      <c r="K397" s="534"/>
      <c r="L397" s="534"/>
      <c r="M397" s="533"/>
    </row>
    <row r="398" spans="1:13" x14ac:dyDescent="0.15">
      <c r="A398" s="535"/>
      <c r="B398" s="534"/>
      <c r="C398" s="534"/>
      <c r="D398" s="534"/>
      <c r="E398" s="534"/>
      <c r="F398" s="534"/>
      <c r="G398" s="534"/>
      <c r="H398" s="534"/>
      <c r="I398" s="534"/>
      <c r="J398" s="534"/>
      <c r="K398" s="534"/>
      <c r="L398" s="534"/>
      <c r="M398" s="533"/>
    </row>
    <row r="399" spans="1:13" x14ac:dyDescent="0.15">
      <c r="A399" s="535"/>
      <c r="B399" s="534"/>
      <c r="C399" s="534"/>
      <c r="D399" s="534"/>
      <c r="E399" s="534"/>
      <c r="F399" s="534"/>
      <c r="G399" s="534"/>
      <c r="H399" s="534"/>
      <c r="I399" s="534"/>
      <c r="J399" s="534"/>
      <c r="K399" s="534"/>
      <c r="L399" s="534"/>
      <c r="M399" s="533"/>
    </row>
    <row r="400" spans="1:13" x14ac:dyDescent="0.15">
      <c r="A400" s="535"/>
      <c r="B400" s="534"/>
      <c r="C400" s="534"/>
      <c r="D400" s="534"/>
      <c r="E400" s="534"/>
      <c r="F400" s="534"/>
      <c r="G400" s="534"/>
      <c r="H400" s="534"/>
      <c r="I400" s="534"/>
      <c r="J400" s="534"/>
      <c r="K400" s="534"/>
      <c r="L400" s="534"/>
      <c r="M400" s="533"/>
    </row>
    <row r="401" spans="1:13" x14ac:dyDescent="0.15">
      <c r="A401" s="535"/>
      <c r="B401" s="534"/>
      <c r="C401" s="534"/>
      <c r="D401" s="534"/>
      <c r="E401" s="534"/>
      <c r="F401" s="534"/>
      <c r="G401" s="534"/>
      <c r="H401" s="534"/>
      <c r="I401" s="534"/>
      <c r="J401" s="534"/>
      <c r="K401" s="534"/>
      <c r="L401" s="534"/>
      <c r="M401" s="533"/>
    </row>
    <row r="402" spans="1:13" x14ac:dyDescent="0.15">
      <c r="A402" s="535"/>
      <c r="B402" s="534"/>
      <c r="C402" s="534"/>
      <c r="D402" s="534"/>
      <c r="E402" s="534"/>
      <c r="F402" s="534"/>
      <c r="G402" s="534"/>
      <c r="H402" s="534"/>
      <c r="I402" s="534"/>
      <c r="J402" s="534"/>
      <c r="K402" s="534"/>
      <c r="L402" s="534"/>
      <c r="M402" s="533"/>
    </row>
    <row r="403" spans="1:13" x14ac:dyDescent="0.15">
      <c r="A403" s="535"/>
      <c r="B403" s="534"/>
      <c r="C403" s="534"/>
      <c r="D403" s="534"/>
      <c r="E403" s="534"/>
      <c r="F403" s="534"/>
      <c r="G403" s="534"/>
      <c r="H403" s="534"/>
      <c r="I403" s="534"/>
      <c r="J403" s="534"/>
      <c r="K403" s="534"/>
      <c r="L403" s="534"/>
      <c r="M403" s="533"/>
    </row>
    <row r="404" spans="1:13" x14ac:dyDescent="0.15">
      <c r="A404" s="535"/>
      <c r="B404" s="534"/>
      <c r="C404" s="534"/>
      <c r="D404" s="534"/>
      <c r="E404" s="534"/>
      <c r="F404" s="534"/>
      <c r="G404" s="534"/>
      <c r="H404" s="534"/>
      <c r="I404" s="534"/>
      <c r="J404" s="534"/>
      <c r="K404" s="534"/>
      <c r="L404" s="534"/>
      <c r="M404" s="533"/>
    </row>
    <row r="405" spans="1:13" x14ac:dyDescent="0.15">
      <c r="A405" s="535"/>
      <c r="B405" s="534"/>
      <c r="C405" s="534"/>
      <c r="D405" s="534"/>
      <c r="E405" s="534"/>
      <c r="F405" s="534"/>
      <c r="G405" s="534"/>
      <c r="H405" s="534"/>
      <c r="I405" s="534"/>
      <c r="J405" s="534"/>
      <c r="K405" s="534"/>
      <c r="L405" s="534"/>
      <c r="M405" s="533"/>
    </row>
    <row r="406" spans="1:13" x14ac:dyDescent="0.15">
      <c r="A406" s="535"/>
      <c r="B406" s="534"/>
      <c r="C406" s="534"/>
      <c r="D406" s="534"/>
      <c r="E406" s="534"/>
      <c r="F406" s="534"/>
      <c r="G406" s="534"/>
      <c r="H406" s="534"/>
      <c r="I406" s="534"/>
      <c r="J406" s="534"/>
      <c r="K406" s="534"/>
      <c r="L406" s="534"/>
      <c r="M406" s="533"/>
    </row>
    <row r="407" spans="1:13" x14ac:dyDescent="0.15">
      <c r="A407" s="535"/>
      <c r="B407" s="534"/>
      <c r="C407" s="534"/>
      <c r="D407" s="534"/>
      <c r="E407" s="534"/>
      <c r="F407" s="534"/>
      <c r="G407" s="534"/>
      <c r="H407" s="534"/>
      <c r="I407" s="534"/>
      <c r="J407" s="534"/>
      <c r="K407" s="534"/>
      <c r="L407" s="534"/>
      <c r="M407" s="533"/>
    </row>
    <row r="408" spans="1:13" x14ac:dyDescent="0.15">
      <c r="A408" s="535"/>
      <c r="B408" s="534"/>
      <c r="C408" s="534"/>
      <c r="D408" s="534"/>
      <c r="E408" s="534"/>
      <c r="F408" s="534"/>
      <c r="G408" s="534"/>
      <c r="H408" s="534"/>
      <c r="I408" s="534"/>
      <c r="J408" s="534"/>
      <c r="K408" s="534"/>
      <c r="L408" s="534"/>
      <c r="M408" s="533"/>
    </row>
    <row r="409" spans="1:13" x14ac:dyDescent="0.15">
      <c r="A409" s="535"/>
      <c r="B409" s="534"/>
      <c r="C409" s="534"/>
      <c r="D409" s="534"/>
      <c r="E409" s="534"/>
      <c r="F409" s="534"/>
      <c r="G409" s="534"/>
      <c r="H409" s="534"/>
      <c r="I409" s="534"/>
      <c r="J409" s="534"/>
      <c r="K409" s="534"/>
      <c r="L409" s="534"/>
      <c r="M409" s="533"/>
    </row>
    <row r="410" spans="1:13" x14ac:dyDescent="0.15">
      <c r="A410" s="535"/>
      <c r="B410" s="534"/>
      <c r="C410" s="534"/>
      <c r="D410" s="534"/>
      <c r="E410" s="534"/>
      <c r="F410" s="534"/>
      <c r="G410" s="534"/>
      <c r="H410" s="534"/>
      <c r="I410" s="534"/>
      <c r="J410" s="534"/>
      <c r="K410" s="534"/>
      <c r="L410" s="534"/>
      <c r="M410" s="533"/>
    </row>
    <row r="411" spans="1:13" x14ac:dyDescent="0.15">
      <c r="A411" s="535"/>
      <c r="B411" s="534"/>
      <c r="C411" s="534"/>
      <c r="D411" s="534"/>
      <c r="E411" s="534"/>
      <c r="F411" s="534"/>
      <c r="G411" s="534"/>
      <c r="H411" s="534"/>
      <c r="I411" s="534"/>
      <c r="J411" s="534"/>
      <c r="K411" s="534"/>
      <c r="L411" s="534"/>
      <c r="M411" s="533"/>
    </row>
    <row r="412" spans="1:13" x14ac:dyDescent="0.15">
      <c r="A412" s="535"/>
      <c r="B412" s="534"/>
      <c r="C412" s="534"/>
      <c r="D412" s="534"/>
      <c r="E412" s="534"/>
      <c r="F412" s="534"/>
      <c r="G412" s="534"/>
      <c r="H412" s="534"/>
      <c r="I412" s="534"/>
      <c r="J412" s="534"/>
      <c r="K412" s="534"/>
      <c r="L412" s="534"/>
      <c r="M412" s="533"/>
    </row>
    <row r="413" spans="1:13" x14ac:dyDescent="0.15">
      <c r="A413" s="535"/>
      <c r="B413" s="534"/>
      <c r="C413" s="534"/>
      <c r="D413" s="534"/>
      <c r="E413" s="534"/>
      <c r="F413" s="534"/>
      <c r="G413" s="534"/>
      <c r="H413" s="534"/>
      <c r="I413" s="534"/>
      <c r="J413" s="534"/>
      <c r="K413" s="534"/>
      <c r="L413" s="534"/>
      <c r="M413" s="533"/>
    </row>
    <row r="414" spans="1:13" x14ac:dyDescent="0.15">
      <c r="A414" s="535"/>
      <c r="B414" s="534"/>
      <c r="C414" s="534"/>
      <c r="D414" s="534"/>
      <c r="E414" s="534"/>
      <c r="F414" s="534"/>
      <c r="G414" s="534"/>
      <c r="H414" s="534"/>
      <c r="I414" s="534"/>
      <c r="J414" s="534"/>
      <c r="K414" s="534"/>
      <c r="L414" s="534"/>
      <c r="M414" s="533"/>
    </row>
    <row r="415" spans="1:13" x14ac:dyDescent="0.15">
      <c r="A415" s="535"/>
      <c r="B415" s="534"/>
      <c r="C415" s="534"/>
      <c r="D415" s="534"/>
      <c r="E415" s="534"/>
      <c r="F415" s="534"/>
      <c r="G415" s="534"/>
      <c r="H415" s="534"/>
      <c r="I415" s="534"/>
      <c r="J415" s="534"/>
      <c r="K415" s="534"/>
      <c r="L415" s="534"/>
      <c r="M415" s="533"/>
    </row>
    <row r="416" spans="1:13" x14ac:dyDescent="0.15">
      <c r="A416" s="535"/>
      <c r="B416" s="534"/>
      <c r="C416" s="534"/>
      <c r="D416" s="534"/>
      <c r="E416" s="534"/>
      <c r="F416" s="534"/>
      <c r="G416" s="534"/>
      <c r="H416" s="534"/>
      <c r="I416" s="534"/>
      <c r="J416" s="534"/>
      <c r="K416" s="534"/>
      <c r="L416" s="534"/>
      <c r="M416" s="533"/>
    </row>
    <row r="417" spans="1:13" x14ac:dyDescent="0.15">
      <c r="A417" s="535"/>
      <c r="B417" s="534"/>
      <c r="C417" s="534"/>
      <c r="D417" s="534"/>
      <c r="E417" s="534"/>
      <c r="F417" s="534"/>
      <c r="G417" s="534"/>
      <c r="H417" s="534"/>
      <c r="I417" s="534"/>
      <c r="J417" s="534"/>
      <c r="K417" s="534"/>
      <c r="L417" s="534"/>
      <c r="M417" s="533"/>
    </row>
    <row r="418" spans="1:13" x14ac:dyDescent="0.15">
      <c r="A418" s="535"/>
      <c r="B418" s="534"/>
      <c r="C418" s="534"/>
      <c r="D418" s="534"/>
      <c r="E418" s="534"/>
      <c r="F418" s="534"/>
      <c r="G418" s="534"/>
      <c r="H418" s="534"/>
      <c r="I418" s="534"/>
      <c r="J418" s="534"/>
      <c r="K418" s="534"/>
      <c r="L418" s="534"/>
      <c r="M418" s="533"/>
    </row>
    <row r="419" spans="1:13" x14ac:dyDescent="0.15">
      <c r="A419" s="535"/>
      <c r="B419" s="534"/>
      <c r="C419" s="534"/>
      <c r="D419" s="534"/>
      <c r="E419" s="534"/>
      <c r="F419" s="534"/>
      <c r="G419" s="534"/>
      <c r="H419" s="534"/>
      <c r="I419" s="534"/>
      <c r="J419" s="534"/>
      <c r="K419" s="534"/>
      <c r="L419" s="534"/>
      <c r="M419" s="533"/>
    </row>
    <row r="420" spans="1:13" x14ac:dyDescent="0.15">
      <c r="A420" s="535"/>
      <c r="B420" s="534"/>
      <c r="C420" s="534"/>
      <c r="D420" s="534"/>
      <c r="E420" s="534"/>
      <c r="F420" s="534"/>
      <c r="G420" s="534"/>
      <c r="H420" s="534"/>
      <c r="I420" s="534"/>
      <c r="J420" s="534"/>
      <c r="K420" s="534"/>
      <c r="L420" s="534"/>
      <c r="M420" s="533"/>
    </row>
    <row r="421" spans="1:13" x14ac:dyDescent="0.15">
      <c r="A421" s="535"/>
      <c r="B421" s="534"/>
      <c r="C421" s="534"/>
      <c r="D421" s="534"/>
      <c r="E421" s="534"/>
      <c r="F421" s="534"/>
      <c r="G421" s="534"/>
      <c r="H421" s="534"/>
      <c r="I421" s="534"/>
      <c r="J421" s="534"/>
      <c r="K421" s="534"/>
      <c r="L421" s="534"/>
      <c r="M421" s="533"/>
    </row>
    <row r="422" spans="1:13" x14ac:dyDescent="0.15">
      <c r="A422" s="535"/>
      <c r="B422" s="534"/>
      <c r="C422" s="534"/>
      <c r="D422" s="534"/>
      <c r="E422" s="534"/>
      <c r="F422" s="534"/>
      <c r="G422" s="534"/>
      <c r="H422" s="534"/>
      <c r="I422" s="534"/>
      <c r="J422" s="534"/>
      <c r="K422" s="534"/>
      <c r="L422" s="534"/>
      <c r="M422" s="533"/>
    </row>
    <row r="423" spans="1:13" x14ac:dyDescent="0.15">
      <c r="A423" s="535"/>
      <c r="B423" s="534"/>
      <c r="C423" s="534"/>
      <c r="D423" s="534"/>
      <c r="E423" s="534"/>
      <c r="F423" s="534"/>
      <c r="G423" s="534"/>
      <c r="H423" s="534"/>
      <c r="I423" s="534"/>
      <c r="J423" s="534"/>
      <c r="K423" s="534"/>
      <c r="L423" s="534"/>
      <c r="M423" s="533"/>
    </row>
    <row r="424" spans="1:13" x14ac:dyDescent="0.15">
      <c r="A424" s="535"/>
      <c r="B424" s="534"/>
      <c r="C424" s="534"/>
      <c r="D424" s="534"/>
      <c r="E424" s="534"/>
      <c r="F424" s="534"/>
      <c r="G424" s="534"/>
      <c r="H424" s="534"/>
      <c r="I424" s="534"/>
      <c r="J424" s="534"/>
      <c r="K424" s="534"/>
      <c r="L424" s="534"/>
      <c r="M424" s="533"/>
    </row>
    <row r="425" spans="1:13" x14ac:dyDescent="0.15">
      <c r="A425" s="535"/>
      <c r="B425" s="534"/>
      <c r="C425" s="534"/>
      <c r="D425" s="534"/>
      <c r="E425" s="534"/>
      <c r="F425" s="534"/>
      <c r="G425" s="534"/>
      <c r="H425" s="534"/>
      <c r="I425" s="534"/>
      <c r="J425" s="534"/>
      <c r="K425" s="534"/>
      <c r="L425" s="534"/>
      <c r="M425" s="533"/>
    </row>
    <row r="426" spans="1:13" x14ac:dyDescent="0.15">
      <c r="A426" s="535"/>
      <c r="B426" s="534"/>
      <c r="C426" s="534"/>
      <c r="D426" s="534"/>
      <c r="E426" s="534"/>
      <c r="F426" s="534"/>
      <c r="G426" s="534"/>
      <c r="H426" s="534"/>
      <c r="I426" s="534"/>
      <c r="J426" s="534"/>
      <c r="K426" s="534"/>
      <c r="L426" s="534"/>
      <c r="M426" s="533"/>
    </row>
    <row r="427" spans="1:13" x14ac:dyDescent="0.15">
      <c r="A427" s="535"/>
      <c r="B427" s="534"/>
      <c r="C427" s="534"/>
      <c r="D427" s="534"/>
      <c r="E427" s="534"/>
      <c r="F427" s="534"/>
      <c r="G427" s="534"/>
      <c r="H427" s="534"/>
      <c r="I427" s="534"/>
      <c r="J427" s="534"/>
      <c r="K427" s="534"/>
      <c r="L427" s="534"/>
      <c r="M427" s="533"/>
    </row>
    <row r="428" spans="1:13" x14ac:dyDescent="0.15">
      <c r="A428" s="535"/>
      <c r="B428" s="534"/>
      <c r="C428" s="534"/>
      <c r="D428" s="534"/>
      <c r="E428" s="534"/>
      <c r="F428" s="534"/>
      <c r="G428" s="534"/>
      <c r="H428" s="534"/>
      <c r="I428" s="534"/>
      <c r="J428" s="534"/>
      <c r="K428" s="534"/>
      <c r="L428" s="534"/>
      <c r="M428" s="533"/>
    </row>
    <row r="429" spans="1:13" x14ac:dyDescent="0.15">
      <c r="A429" s="535"/>
      <c r="B429" s="534"/>
      <c r="C429" s="534"/>
      <c r="D429" s="534"/>
      <c r="E429" s="534"/>
      <c r="F429" s="534"/>
      <c r="G429" s="534"/>
      <c r="H429" s="534"/>
      <c r="I429" s="534"/>
      <c r="J429" s="534"/>
      <c r="K429" s="534"/>
      <c r="L429" s="534"/>
      <c r="M429" s="533"/>
    </row>
    <row r="430" spans="1:13" x14ac:dyDescent="0.15">
      <c r="A430" s="535"/>
      <c r="B430" s="534"/>
      <c r="C430" s="534"/>
      <c r="D430" s="534"/>
      <c r="E430" s="534"/>
      <c r="F430" s="534"/>
      <c r="G430" s="534"/>
      <c r="H430" s="534"/>
      <c r="I430" s="534"/>
      <c r="J430" s="534"/>
      <c r="K430" s="534"/>
      <c r="L430" s="534"/>
      <c r="M430" s="533"/>
    </row>
    <row r="431" spans="1:13" x14ac:dyDescent="0.15">
      <c r="A431" s="535"/>
      <c r="B431" s="534"/>
      <c r="C431" s="534"/>
      <c r="D431" s="534"/>
      <c r="E431" s="534"/>
      <c r="F431" s="534"/>
      <c r="G431" s="534"/>
      <c r="H431" s="534"/>
      <c r="I431" s="534"/>
      <c r="J431" s="534"/>
      <c r="K431" s="534"/>
      <c r="L431" s="534"/>
      <c r="M431" s="533"/>
    </row>
    <row r="432" spans="1:13" x14ac:dyDescent="0.15">
      <c r="A432" s="535"/>
      <c r="B432" s="534"/>
      <c r="C432" s="534"/>
      <c r="D432" s="534"/>
      <c r="E432" s="534"/>
      <c r="F432" s="534"/>
      <c r="G432" s="534"/>
      <c r="H432" s="534"/>
      <c r="I432" s="534"/>
      <c r="J432" s="534"/>
      <c r="K432" s="534"/>
      <c r="L432" s="534"/>
      <c r="M432" s="533"/>
    </row>
    <row r="433" spans="1:13" x14ac:dyDescent="0.15">
      <c r="A433" s="535"/>
      <c r="B433" s="534"/>
      <c r="C433" s="534"/>
      <c r="D433" s="534"/>
      <c r="E433" s="534"/>
      <c r="F433" s="534"/>
      <c r="G433" s="534"/>
      <c r="H433" s="534"/>
      <c r="I433" s="534"/>
      <c r="J433" s="534"/>
      <c r="K433" s="534"/>
      <c r="L433" s="534"/>
      <c r="M433" s="533"/>
    </row>
    <row r="434" spans="1:13" x14ac:dyDescent="0.15">
      <c r="A434" s="535"/>
      <c r="B434" s="534"/>
      <c r="C434" s="534"/>
      <c r="D434" s="534"/>
      <c r="E434" s="534"/>
      <c r="F434" s="534"/>
      <c r="G434" s="534"/>
      <c r="H434" s="534"/>
      <c r="I434" s="534"/>
      <c r="J434" s="534"/>
      <c r="K434" s="534"/>
      <c r="L434" s="534"/>
      <c r="M434" s="533"/>
    </row>
    <row r="435" spans="1:13" x14ac:dyDescent="0.15">
      <c r="A435" s="535"/>
      <c r="B435" s="534"/>
      <c r="C435" s="534"/>
      <c r="D435" s="534"/>
      <c r="E435" s="534"/>
      <c r="F435" s="534"/>
      <c r="G435" s="534"/>
      <c r="H435" s="534"/>
      <c r="I435" s="534"/>
      <c r="J435" s="534"/>
      <c r="K435" s="534"/>
      <c r="L435" s="534"/>
      <c r="M435" s="533"/>
    </row>
    <row r="436" spans="1:13" x14ac:dyDescent="0.15">
      <c r="A436" s="535"/>
      <c r="B436" s="534"/>
      <c r="C436" s="534"/>
      <c r="D436" s="534"/>
      <c r="E436" s="534"/>
      <c r="F436" s="534"/>
      <c r="G436" s="534"/>
      <c r="H436" s="534"/>
      <c r="I436" s="534"/>
      <c r="J436" s="534"/>
      <c r="K436" s="534"/>
      <c r="L436" s="534"/>
      <c r="M436" s="533"/>
    </row>
    <row r="437" spans="1:13" x14ac:dyDescent="0.15">
      <c r="A437" s="535"/>
      <c r="B437" s="534"/>
      <c r="C437" s="534"/>
      <c r="D437" s="534"/>
      <c r="E437" s="534"/>
      <c r="F437" s="534"/>
      <c r="G437" s="534"/>
      <c r="H437" s="534"/>
      <c r="I437" s="534"/>
      <c r="J437" s="534"/>
      <c r="K437" s="534"/>
      <c r="L437" s="534"/>
      <c r="M437" s="533"/>
    </row>
    <row r="438" spans="1:13" x14ac:dyDescent="0.15">
      <c r="A438" s="535"/>
      <c r="B438" s="534"/>
      <c r="C438" s="534"/>
      <c r="D438" s="534"/>
      <c r="E438" s="534"/>
      <c r="F438" s="534"/>
      <c r="G438" s="534"/>
      <c r="H438" s="534"/>
      <c r="I438" s="534"/>
      <c r="J438" s="534"/>
      <c r="K438" s="534"/>
      <c r="L438" s="534"/>
      <c r="M438" s="533"/>
    </row>
    <row r="439" spans="1:13" x14ac:dyDescent="0.15">
      <c r="A439" s="535"/>
      <c r="B439" s="534"/>
      <c r="C439" s="534"/>
      <c r="D439" s="534"/>
      <c r="E439" s="534"/>
      <c r="F439" s="534"/>
      <c r="G439" s="534"/>
      <c r="H439" s="534"/>
      <c r="I439" s="534"/>
      <c r="J439" s="534"/>
      <c r="K439" s="534"/>
      <c r="L439" s="534"/>
      <c r="M439" s="533"/>
    </row>
    <row r="440" spans="1:13" x14ac:dyDescent="0.15">
      <c r="A440" s="535"/>
      <c r="B440" s="534"/>
      <c r="C440" s="534"/>
      <c r="D440" s="534"/>
      <c r="E440" s="534"/>
      <c r="F440" s="534"/>
      <c r="G440" s="534"/>
      <c r="H440" s="534"/>
      <c r="I440" s="534"/>
      <c r="J440" s="534"/>
      <c r="K440" s="534"/>
      <c r="L440" s="534"/>
      <c r="M440" s="533"/>
    </row>
    <row r="441" spans="1:13" x14ac:dyDescent="0.15">
      <c r="A441" s="535"/>
      <c r="B441" s="534"/>
      <c r="C441" s="534"/>
      <c r="D441" s="534"/>
      <c r="E441" s="534"/>
      <c r="F441" s="534"/>
      <c r="G441" s="534"/>
      <c r="H441" s="534"/>
      <c r="I441" s="534"/>
      <c r="J441" s="534"/>
      <c r="K441" s="534"/>
      <c r="L441" s="534"/>
      <c r="M441" s="533"/>
    </row>
    <row r="442" spans="1:13" ht="14" thickBot="1" x14ac:dyDescent="0.2">
      <c r="A442" s="532"/>
      <c r="B442" s="531"/>
      <c r="C442" s="531"/>
      <c r="D442" s="531"/>
      <c r="E442" s="531"/>
      <c r="F442" s="531"/>
      <c r="G442" s="531"/>
      <c r="H442" s="531"/>
      <c r="I442" s="531"/>
      <c r="J442" s="531"/>
      <c r="K442" s="531"/>
      <c r="L442" s="531"/>
      <c r="M442" s="530"/>
    </row>
    <row r="443" spans="1:13" ht="16" x14ac:dyDescent="0.2">
      <c r="A443" s="536"/>
      <c r="B443" s="534"/>
      <c r="C443" s="534"/>
      <c r="D443" s="534"/>
      <c r="E443" s="534"/>
      <c r="F443" s="534"/>
      <c r="G443" s="534"/>
      <c r="H443" s="534"/>
      <c r="I443" s="534"/>
      <c r="J443" s="534"/>
      <c r="K443" s="534"/>
      <c r="L443" s="534"/>
      <c r="M443" s="533"/>
    </row>
    <row r="444" spans="1:13" x14ac:dyDescent="0.15">
      <c r="A444" s="535"/>
      <c r="B444" s="534"/>
      <c r="C444" s="534"/>
      <c r="D444" s="534"/>
      <c r="E444" s="534"/>
      <c r="F444" s="534"/>
      <c r="G444" s="534"/>
      <c r="H444" s="534"/>
      <c r="I444" s="534"/>
      <c r="J444" s="534"/>
      <c r="K444" s="534"/>
      <c r="L444" s="534"/>
      <c r="M444" s="533"/>
    </row>
    <row r="445" spans="1:13" x14ac:dyDescent="0.15">
      <c r="A445" s="535"/>
      <c r="B445" s="534"/>
      <c r="C445" s="534"/>
      <c r="D445" s="534"/>
      <c r="E445" s="534"/>
      <c r="F445" s="534"/>
      <c r="G445" s="534"/>
      <c r="H445" s="534"/>
      <c r="I445" s="534"/>
      <c r="J445" s="534"/>
      <c r="K445" s="534"/>
      <c r="L445" s="534"/>
      <c r="M445" s="533"/>
    </row>
    <row r="446" spans="1:13" x14ac:dyDescent="0.15">
      <c r="A446" s="535"/>
      <c r="B446" s="534"/>
      <c r="C446" s="534"/>
      <c r="D446" s="534"/>
      <c r="E446" s="534"/>
      <c r="F446" s="534"/>
      <c r="G446" s="534"/>
      <c r="H446" s="534"/>
      <c r="I446" s="534"/>
      <c r="J446" s="534"/>
      <c r="K446" s="534"/>
      <c r="L446" s="534"/>
      <c r="M446" s="533"/>
    </row>
    <row r="447" spans="1:13" x14ac:dyDescent="0.15">
      <c r="A447" s="535"/>
      <c r="B447" s="534"/>
      <c r="C447" s="534"/>
      <c r="D447" s="534"/>
      <c r="E447" s="534"/>
      <c r="F447" s="534"/>
      <c r="G447" s="534"/>
      <c r="H447" s="534"/>
      <c r="I447" s="534"/>
      <c r="J447" s="534"/>
      <c r="K447" s="534"/>
      <c r="L447" s="534"/>
      <c r="M447" s="533"/>
    </row>
    <row r="448" spans="1:13" x14ac:dyDescent="0.15">
      <c r="A448" s="535"/>
      <c r="B448" s="534"/>
      <c r="C448" s="534"/>
      <c r="D448" s="534"/>
      <c r="E448" s="534"/>
      <c r="F448" s="534"/>
      <c r="G448" s="534"/>
      <c r="H448" s="534"/>
      <c r="I448" s="534"/>
      <c r="J448" s="534"/>
      <c r="K448" s="534"/>
      <c r="L448" s="534"/>
      <c r="M448" s="533"/>
    </row>
    <row r="449" spans="1:13" x14ac:dyDescent="0.15">
      <c r="A449" s="535"/>
      <c r="B449" s="534"/>
      <c r="C449" s="534"/>
      <c r="D449" s="534"/>
      <c r="E449" s="534"/>
      <c r="F449" s="534"/>
      <c r="G449" s="534"/>
      <c r="H449" s="534"/>
      <c r="I449" s="534"/>
      <c r="J449" s="534"/>
      <c r="K449" s="534"/>
      <c r="L449" s="534"/>
      <c r="M449" s="533"/>
    </row>
    <row r="450" spans="1:13" x14ac:dyDescent="0.15">
      <c r="A450" s="535"/>
      <c r="B450" s="534"/>
      <c r="C450" s="534"/>
      <c r="D450" s="534"/>
      <c r="E450" s="534"/>
      <c r="F450" s="534"/>
      <c r="G450" s="534"/>
      <c r="H450" s="534"/>
      <c r="I450" s="534"/>
      <c r="J450" s="534"/>
      <c r="K450" s="534"/>
      <c r="L450" s="534"/>
      <c r="M450" s="533"/>
    </row>
    <row r="451" spans="1:13" x14ac:dyDescent="0.15">
      <c r="A451" s="535"/>
      <c r="B451" s="534"/>
      <c r="C451" s="534"/>
      <c r="D451" s="534"/>
      <c r="E451" s="534"/>
      <c r="F451" s="534"/>
      <c r="G451" s="534"/>
      <c r="H451" s="534"/>
      <c r="I451" s="534"/>
      <c r="J451" s="534"/>
      <c r="K451" s="534"/>
      <c r="L451" s="534"/>
      <c r="M451" s="533"/>
    </row>
    <row r="452" spans="1:13" x14ac:dyDescent="0.15">
      <c r="A452" s="535"/>
      <c r="B452" s="534"/>
      <c r="C452" s="534"/>
      <c r="D452" s="534"/>
      <c r="E452" s="534"/>
      <c r="F452" s="534"/>
      <c r="G452" s="534"/>
      <c r="H452" s="534"/>
      <c r="I452" s="534"/>
      <c r="J452" s="534"/>
      <c r="K452" s="534"/>
      <c r="L452" s="534"/>
      <c r="M452" s="533"/>
    </row>
    <row r="453" spans="1:13" x14ac:dyDescent="0.15">
      <c r="A453" s="535"/>
      <c r="B453" s="534"/>
      <c r="C453" s="534"/>
      <c r="D453" s="534"/>
      <c r="E453" s="534"/>
      <c r="F453" s="534"/>
      <c r="G453" s="534"/>
      <c r="H453" s="534"/>
      <c r="I453" s="534"/>
      <c r="J453" s="534"/>
      <c r="K453" s="534"/>
      <c r="L453" s="534"/>
      <c r="M453" s="533"/>
    </row>
    <row r="454" spans="1:13" x14ac:dyDescent="0.15">
      <c r="A454" s="535"/>
      <c r="B454" s="534"/>
      <c r="C454" s="534"/>
      <c r="D454" s="534"/>
      <c r="E454" s="534"/>
      <c r="F454" s="534"/>
      <c r="G454" s="534"/>
      <c r="H454" s="534"/>
      <c r="I454" s="534"/>
      <c r="J454" s="534"/>
      <c r="K454" s="534"/>
      <c r="L454" s="534"/>
      <c r="M454" s="533"/>
    </row>
    <row r="455" spans="1:13" x14ac:dyDescent="0.15">
      <c r="A455" s="535"/>
      <c r="B455" s="534"/>
      <c r="C455" s="534"/>
      <c r="D455" s="534"/>
      <c r="E455" s="534"/>
      <c r="F455" s="534"/>
      <c r="G455" s="534"/>
      <c r="H455" s="534"/>
      <c r="I455" s="534"/>
      <c r="J455" s="534"/>
      <c r="K455" s="534"/>
      <c r="L455" s="534"/>
      <c r="M455" s="533"/>
    </row>
    <row r="456" spans="1:13" x14ac:dyDescent="0.15">
      <c r="A456" s="535"/>
      <c r="B456" s="534"/>
      <c r="C456" s="534"/>
      <c r="D456" s="534"/>
      <c r="E456" s="534"/>
      <c r="F456" s="534"/>
      <c r="G456" s="534"/>
      <c r="H456" s="534"/>
      <c r="I456" s="534"/>
      <c r="J456" s="534"/>
      <c r="K456" s="534"/>
      <c r="L456" s="534"/>
      <c r="M456" s="533"/>
    </row>
    <row r="457" spans="1:13" x14ac:dyDescent="0.15">
      <c r="A457" s="535"/>
      <c r="B457" s="534"/>
      <c r="C457" s="534"/>
      <c r="D457" s="534"/>
      <c r="E457" s="534"/>
      <c r="F457" s="534"/>
      <c r="G457" s="534"/>
      <c r="H457" s="534"/>
      <c r="I457" s="534"/>
      <c r="J457" s="534"/>
      <c r="K457" s="534"/>
      <c r="L457" s="534"/>
      <c r="M457" s="533"/>
    </row>
    <row r="458" spans="1:13" x14ac:dyDescent="0.15">
      <c r="A458" s="535"/>
      <c r="B458" s="534"/>
      <c r="C458" s="534"/>
      <c r="D458" s="534"/>
      <c r="E458" s="534"/>
      <c r="F458" s="534"/>
      <c r="G458" s="534"/>
      <c r="H458" s="534"/>
      <c r="I458" s="534"/>
      <c r="J458" s="534"/>
      <c r="K458" s="534"/>
      <c r="L458" s="534"/>
      <c r="M458" s="533"/>
    </row>
    <row r="459" spans="1:13" x14ac:dyDescent="0.15">
      <c r="A459" s="535"/>
      <c r="B459" s="534"/>
      <c r="C459" s="534"/>
      <c r="D459" s="534"/>
      <c r="E459" s="534"/>
      <c r="F459" s="534"/>
      <c r="G459" s="534"/>
      <c r="H459" s="534"/>
      <c r="I459" s="534"/>
      <c r="J459" s="534"/>
      <c r="K459" s="534"/>
      <c r="L459" s="534"/>
      <c r="M459" s="533"/>
    </row>
    <row r="460" spans="1:13" x14ac:dyDescent="0.15">
      <c r="A460" s="535"/>
      <c r="B460" s="534"/>
      <c r="C460" s="534"/>
      <c r="D460" s="534"/>
      <c r="E460" s="534"/>
      <c r="F460" s="534"/>
      <c r="G460" s="534"/>
      <c r="H460" s="534"/>
      <c r="I460" s="534"/>
      <c r="J460" s="534"/>
      <c r="K460" s="534"/>
      <c r="L460" s="534"/>
      <c r="M460" s="533"/>
    </row>
    <row r="461" spans="1:13" x14ac:dyDescent="0.15">
      <c r="A461" s="535"/>
      <c r="B461" s="534"/>
      <c r="C461" s="534"/>
      <c r="D461" s="534"/>
      <c r="E461" s="534"/>
      <c r="F461" s="534"/>
      <c r="G461" s="534"/>
      <c r="H461" s="534"/>
      <c r="I461" s="534"/>
      <c r="J461" s="534"/>
      <c r="K461" s="534"/>
      <c r="L461" s="534"/>
      <c r="M461" s="533"/>
    </row>
    <row r="462" spans="1:13" x14ac:dyDescent="0.15">
      <c r="A462" s="535"/>
      <c r="B462" s="534"/>
      <c r="C462" s="534"/>
      <c r="D462" s="534"/>
      <c r="E462" s="534"/>
      <c r="F462" s="534"/>
      <c r="G462" s="534"/>
      <c r="H462" s="534"/>
      <c r="I462" s="534"/>
      <c r="J462" s="534"/>
      <c r="K462" s="534"/>
      <c r="L462" s="534"/>
      <c r="M462" s="533"/>
    </row>
    <row r="463" spans="1:13" x14ac:dyDescent="0.15">
      <c r="A463" s="535"/>
      <c r="B463" s="534"/>
      <c r="C463" s="534"/>
      <c r="D463" s="534"/>
      <c r="E463" s="534"/>
      <c r="F463" s="534"/>
      <c r="G463" s="534"/>
      <c r="H463" s="534"/>
      <c r="I463" s="534"/>
      <c r="J463" s="534"/>
      <c r="K463" s="534"/>
      <c r="L463" s="534"/>
      <c r="M463" s="533"/>
    </row>
    <row r="464" spans="1:13" x14ac:dyDescent="0.15">
      <c r="A464" s="535"/>
      <c r="B464" s="534"/>
      <c r="C464" s="534"/>
      <c r="D464" s="534"/>
      <c r="E464" s="534"/>
      <c r="F464" s="534"/>
      <c r="G464" s="534"/>
      <c r="H464" s="534"/>
      <c r="I464" s="534"/>
      <c r="J464" s="534"/>
      <c r="K464" s="534"/>
      <c r="L464" s="534"/>
      <c r="M464" s="533"/>
    </row>
    <row r="465" spans="1:13" x14ac:dyDescent="0.15">
      <c r="A465" s="535"/>
      <c r="B465" s="534"/>
      <c r="C465" s="534"/>
      <c r="D465" s="534"/>
      <c r="E465" s="534"/>
      <c r="F465" s="534"/>
      <c r="G465" s="534"/>
      <c r="H465" s="534"/>
      <c r="I465" s="534"/>
      <c r="J465" s="534"/>
      <c r="K465" s="534"/>
      <c r="L465" s="534"/>
      <c r="M465" s="533"/>
    </row>
    <row r="466" spans="1:13" x14ac:dyDescent="0.15">
      <c r="A466" s="535"/>
      <c r="B466" s="534"/>
      <c r="C466" s="534"/>
      <c r="D466" s="534"/>
      <c r="E466" s="534"/>
      <c r="F466" s="534"/>
      <c r="G466" s="534"/>
      <c r="H466" s="534"/>
      <c r="I466" s="534"/>
      <c r="J466" s="534"/>
      <c r="K466" s="534"/>
      <c r="L466" s="534"/>
      <c r="M466" s="533"/>
    </row>
    <row r="467" spans="1:13" x14ac:dyDescent="0.15">
      <c r="A467" s="535"/>
      <c r="B467" s="534"/>
      <c r="C467" s="534"/>
      <c r="D467" s="534"/>
      <c r="E467" s="534"/>
      <c r="F467" s="534"/>
      <c r="G467" s="534"/>
      <c r="H467" s="534"/>
      <c r="I467" s="534"/>
      <c r="J467" s="534"/>
      <c r="K467" s="534"/>
      <c r="L467" s="534"/>
      <c r="M467" s="533"/>
    </row>
    <row r="468" spans="1:13" x14ac:dyDescent="0.15">
      <c r="A468" s="535"/>
      <c r="B468" s="534"/>
      <c r="C468" s="534"/>
      <c r="D468" s="534"/>
      <c r="E468" s="534"/>
      <c r="F468" s="534"/>
      <c r="G468" s="534"/>
      <c r="H468" s="534"/>
      <c r="I468" s="534"/>
      <c r="J468" s="534"/>
      <c r="K468" s="534"/>
      <c r="L468" s="534"/>
      <c r="M468" s="533"/>
    </row>
    <row r="469" spans="1:13" x14ac:dyDescent="0.15">
      <c r="A469" s="535"/>
      <c r="B469" s="534"/>
      <c r="C469" s="534"/>
      <c r="D469" s="534"/>
      <c r="E469" s="534"/>
      <c r="F469" s="534"/>
      <c r="G469" s="534"/>
      <c r="H469" s="534"/>
      <c r="I469" s="534"/>
      <c r="J469" s="534"/>
      <c r="K469" s="534"/>
      <c r="L469" s="534"/>
      <c r="M469" s="533"/>
    </row>
    <row r="470" spans="1:13" x14ac:dyDescent="0.15">
      <c r="A470" s="535"/>
      <c r="B470" s="534"/>
      <c r="C470" s="534"/>
      <c r="D470" s="534"/>
      <c r="E470" s="534"/>
      <c r="F470" s="534"/>
      <c r="G470" s="534"/>
      <c r="H470" s="534"/>
      <c r="I470" s="534"/>
      <c r="J470" s="534"/>
      <c r="K470" s="534"/>
      <c r="L470" s="534"/>
      <c r="M470" s="533"/>
    </row>
    <row r="471" spans="1:13" x14ac:dyDescent="0.15">
      <c r="A471" s="535"/>
      <c r="B471" s="534"/>
      <c r="C471" s="534"/>
      <c r="D471" s="534"/>
      <c r="E471" s="534"/>
      <c r="F471" s="534"/>
      <c r="G471" s="534"/>
      <c r="H471" s="534"/>
      <c r="I471" s="534"/>
      <c r="J471" s="534"/>
      <c r="K471" s="534"/>
      <c r="L471" s="534"/>
      <c r="M471" s="533"/>
    </row>
    <row r="472" spans="1:13" x14ac:dyDescent="0.15">
      <c r="A472" s="535"/>
      <c r="B472" s="534"/>
      <c r="C472" s="534"/>
      <c r="D472" s="534"/>
      <c r="E472" s="534"/>
      <c r="F472" s="534"/>
      <c r="G472" s="534"/>
      <c r="H472" s="534"/>
      <c r="I472" s="534"/>
      <c r="J472" s="534"/>
      <c r="K472" s="534"/>
      <c r="L472" s="534"/>
      <c r="M472" s="533"/>
    </row>
    <row r="473" spans="1:13" x14ac:dyDescent="0.15">
      <c r="A473" s="535"/>
      <c r="B473" s="534"/>
      <c r="C473" s="534"/>
      <c r="D473" s="534"/>
      <c r="E473" s="534"/>
      <c r="F473" s="534"/>
      <c r="G473" s="534"/>
      <c r="H473" s="534"/>
      <c r="I473" s="534"/>
      <c r="J473" s="534"/>
      <c r="K473" s="534"/>
      <c r="L473" s="534"/>
      <c r="M473" s="533"/>
    </row>
    <row r="474" spans="1:13" x14ac:dyDescent="0.15">
      <c r="A474" s="535"/>
      <c r="B474" s="534"/>
      <c r="C474" s="534"/>
      <c r="D474" s="534"/>
      <c r="E474" s="534"/>
      <c r="F474" s="534"/>
      <c r="G474" s="534"/>
      <c r="H474" s="534"/>
      <c r="I474" s="534"/>
      <c r="J474" s="534"/>
      <c r="K474" s="534"/>
      <c r="L474" s="534"/>
      <c r="M474" s="533"/>
    </row>
    <row r="475" spans="1:13" x14ac:dyDescent="0.15">
      <c r="A475" s="535"/>
      <c r="B475" s="534"/>
      <c r="C475" s="534"/>
      <c r="D475" s="534"/>
      <c r="E475" s="534"/>
      <c r="F475" s="534"/>
      <c r="G475" s="534"/>
      <c r="H475" s="534"/>
      <c r="I475" s="534"/>
      <c r="J475" s="534"/>
      <c r="K475" s="534"/>
      <c r="L475" s="534"/>
      <c r="M475" s="533"/>
    </row>
    <row r="476" spans="1:13" x14ac:dyDescent="0.15">
      <c r="A476" s="535"/>
      <c r="B476" s="534"/>
      <c r="C476" s="534"/>
      <c r="D476" s="534"/>
      <c r="E476" s="534"/>
      <c r="F476" s="534"/>
      <c r="G476" s="534"/>
      <c r="H476" s="534"/>
      <c r="I476" s="534"/>
      <c r="J476" s="534"/>
      <c r="K476" s="534"/>
      <c r="L476" s="534"/>
      <c r="M476" s="533"/>
    </row>
    <row r="477" spans="1:13" x14ac:dyDescent="0.15">
      <c r="A477" s="535"/>
      <c r="B477" s="534"/>
      <c r="C477" s="534"/>
      <c r="D477" s="534"/>
      <c r="E477" s="534"/>
      <c r="F477" s="534"/>
      <c r="G477" s="534"/>
      <c r="H477" s="534"/>
      <c r="I477" s="534"/>
      <c r="J477" s="534"/>
      <c r="K477" s="534"/>
      <c r="L477" s="534"/>
      <c r="M477" s="533"/>
    </row>
    <row r="478" spans="1:13" x14ac:dyDescent="0.15">
      <c r="A478" s="535"/>
      <c r="B478" s="534"/>
      <c r="C478" s="534"/>
      <c r="D478" s="534"/>
      <c r="E478" s="534"/>
      <c r="F478" s="534"/>
      <c r="G478" s="534"/>
      <c r="H478" s="534"/>
      <c r="I478" s="534"/>
      <c r="J478" s="534"/>
      <c r="K478" s="534"/>
      <c r="L478" s="534"/>
      <c r="M478" s="533"/>
    </row>
    <row r="479" spans="1:13" x14ac:dyDescent="0.15">
      <c r="A479" s="535"/>
      <c r="B479" s="534"/>
      <c r="C479" s="534"/>
      <c r="D479" s="534"/>
      <c r="E479" s="534"/>
      <c r="F479" s="534"/>
      <c r="G479" s="534"/>
      <c r="H479" s="534"/>
      <c r="I479" s="534"/>
      <c r="J479" s="534"/>
      <c r="K479" s="534"/>
      <c r="L479" s="534"/>
      <c r="M479" s="533"/>
    </row>
    <row r="480" spans="1:13" x14ac:dyDescent="0.15">
      <c r="A480" s="535"/>
      <c r="B480" s="534"/>
      <c r="C480" s="534"/>
      <c r="D480" s="534"/>
      <c r="E480" s="534"/>
      <c r="F480" s="534"/>
      <c r="G480" s="534"/>
      <c r="H480" s="534"/>
      <c r="I480" s="534"/>
      <c r="J480" s="534"/>
      <c r="K480" s="534"/>
      <c r="L480" s="534"/>
      <c r="M480" s="533"/>
    </row>
    <row r="481" spans="1:13" x14ac:dyDescent="0.15">
      <c r="A481" s="535"/>
      <c r="B481" s="534"/>
      <c r="C481" s="534"/>
      <c r="D481" s="534"/>
      <c r="E481" s="534"/>
      <c r="F481" s="534"/>
      <c r="G481" s="534"/>
      <c r="H481" s="534"/>
      <c r="I481" s="534"/>
      <c r="J481" s="534"/>
      <c r="K481" s="534"/>
      <c r="L481" s="534"/>
      <c r="M481" s="533"/>
    </row>
    <row r="482" spans="1:13" x14ac:dyDescent="0.15">
      <c r="A482" s="535"/>
      <c r="B482" s="534"/>
      <c r="C482" s="534"/>
      <c r="D482" s="534"/>
      <c r="E482" s="534"/>
      <c r="F482" s="534"/>
      <c r="G482" s="534"/>
      <c r="H482" s="534"/>
      <c r="I482" s="534"/>
      <c r="J482" s="534"/>
      <c r="K482" s="534"/>
      <c r="L482" s="534"/>
      <c r="M482" s="533"/>
    </row>
    <row r="483" spans="1:13" x14ac:dyDescent="0.15">
      <c r="A483" s="535"/>
      <c r="B483" s="534"/>
      <c r="C483" s="534"/>
      <c r="D483" s="534"/>
      <c r="E483" s="534"/>
      <c r="F483" s="534"/>
      <c r="G483" s="534"/>
      <c r="H483" s="534"/>
      <c r="I483" s="534"/>
      <c r="J483" s="534"/>
      <c r="K483" s="534"/>
      <c r="L483" s="534"/>
      <c r="M483" s="533"/>
    </row>
    <row r="484" spans="1:13" x14ac:dyDescent="0.15">
      <c r="A484" s="535"/>
      <c r="B484" s="534"/>
      <c r="C484" s="534"/>
      <c r="D484" s="534"/>
      <c r="E484" s="534"/>
      <c r="F484" s="534"/>
      <c r="G484" s="534"/>
      <c r="H484" s="534"/>
      <c r="I484" s="534"/>
      <c r="J484" s="534"/>
      <c r="K484" s="534"/>
      <c r="L484" s="534"/>
      <c r="M484" s="533"/>
    </row>
    <row r="485" spans="1:13" x14ac:dyDescent="0.15">
      <c r="A485" s="535"/>
      <c r="B485" s="534"/>
      <c r="C485" s="534"/>
      <c r="D485" s="534"/>
      <c r="E485" s="534"/>
      <c r="F485" s="534"/>
      <c r="G485" s="534"/>
      <c r="H485" s="534"/>
      <c r="I485" s="534"/>
      <c r="J485" s="534"/>
      <c r="K485" s="534"/>
      <c r="L485" s="534"/>
      <c r="M485" s="533"/>
    </row>
    <row r="486" spans="1:13" x14ac:dyDescent="0.15">
      <c r="A486" s="535"/>
      <c r="B486" s="534"/>
      <c r="C486" s="534"/>
      <c r="D486" s="534"/>
      <c r="E486" s="534"/>
      <c r="F486" s="534"/>
      <c r="G486" s="534"/>
      <c r="H486" s="534"/>
      <c r="I486" s="534"/>
      <c r="J486" s="534"/>
      <c r="K486" s="534"/>
      <c r="L486" s="534"/>
      <c r="M486" s="533"/>
    </row>
    <row r="487" spans="1:13" x14ac:dyDescent="0.15">
      <c r="A487" s="535"/>
      <c r="B487" s="534"/>
      <c r="C487" s="534"/>
      <c r="D487" s="534"/>
      <c r="E487" s="534"/>
      <c r="F487" s="534"/>
      <c r="G487" s="534"/>
      <c r="H487" s="534"/>
      <c r="I487" s="534"/>
      <c r="J487" s="534"/>
      <c r="K487" s="534"/>
      <c r="L487" s="534"/>
      <c r="M487" s="533"/>
    </row>
    <row r="488" spans="1:13" x14ac:dyDescent="0.15">
      <c r="A488" s="535"/>
      <c r="B488" s="534"/>
      <c r="C488" s="534"/>
      <c r="D488" s="534"/>
      <c r="E488" s="534"/>
      <c r="F488" s="534"/>
      <c r="G488" s="534"/>
      <c r="H488" s="534"/>
      <c r="I488" s="534"/>
      <c r="J488" s="534"/>
      <c r="K488" s="534"/>
      <c r="L488" s="534"/>
      <c r="M488" s="533"/>
    </row>
    <row r="489" spans="1:13" x14ac:dyDescent="0.15">
      <c r="A489" s="535"/>
      <c r="B489" s="534"/>
      <c r="C489" s="534"/>
      <c r="D489" s="534"/>
      <c r="E489" s="534"/>
      <c r="F489" s="534"/>
      <c r="G489" s="534"/>
      <c r="H489" s="534"/>
      <c r="I489" s="534"/>
      <c r="J489" s="534"/>
      <c r="K489" s="534"/>
      <c r="L489" s="534"/>
      <c r="M489" s="533"/>
    </row>
    <row r="490" spans="1:13" x14ac:dyDescent="0.15">
      <c r="A490" s="535"/>
      <c r="B490" s="534"/>
      <c r="C490" s="534"/>
      <c r="D490" s="534"/>
      <c r="E490" s="534"/>
      <c r="F490" s="534"/>
      <c r="G490" s="534"/>
      <c r="H490" s="534"/>
      <c r="I490" s="534"/>
      <c r="J490" s="534"/>
      <c r="K490" s="534"/>
      <c r="L490" s="534"/>
      <c r="M490" s="533"/>
    </row>
    <row r="491" spans="1:13" x14ac:dyDescent="0.15">
      <c r="A491" s="535"/>
      <c r="B491" s="534"/>
      <c r="C491" s="534"/>
      <c r="D491" s="534"/>
      <c r="E491" s="534"/>
      <c r="F491" s="534"/>
      <c r="G491" s="534"/>
      <c r="H491" s="534"/>
      <c r="I491" s="534"/>
      <c r="J491" s="534"/>
      <c r="K491" s="534"/>
      <c r="L491" s="534"/>
      <c r="M491" s="533"/>
    </row>
    <row r="492" spans="1:13" x14ac:dyDescent="0.15">
      <c r="A492" s="535"/>
      <c r="B492" s="534"/>
      <c r="C492" s="534"/>
      <c r="D492" s="534"/>
      <c r="E492" s="534"/>
      <c r="F492" s="534"/>
      <c r="G492" s="534"/>
      <c r="H492" s="534"/>
      <c r="I492" s="534"/>
      <c r="J492" s="534"/>
      <c r="K492" s="534"/>
      <c r="L492" s="534"/>
      <c r="M492" s="533"/>
    </row>
    <row r="493" spans="1:13" x14ac:dyDescent="0.15">
      <c r="A493" s="535"/>
      <c r="B493" s="534"/>
      <c r="C493" s="534"/>
      <c r="D493" s="534"/>
      <c r="E493" s="534"/>
      <c r="F493" s="534"/>
      <c r="G493" s="534"/>
      <c r="H493" s="534"/>
      <c r="I493" s="534"/>
      <c r="J493" s="534"/>
      <c r="K493" s="534"/>
      <c r="L493" s="534"/>
      <c r="M493" s="533"/>
    </row>
    <row r="494" spans="1:13" x14ac:dyDescent="0.15">
      <c r="A494" s="535"/>
      <c r="B494" s="534"/>
      <c r="C494" s="534"/>
      <c r="D494" s="534"/>
      <c r="E494" s="534"/>
      <c r="F494" s="534"/>
      <c r="G494" s="534"/>
      <c r="H494" s="534"/>
      <c r="I494" s="534"/>
      <c r="J494" s="534"/>
      <c r="K494" s="534"/>
      <c r="L494" s="534"/>
      <c r="M494" s="533"/>
    </row>
    <row r="495" spans="1:13" x14ac:dyDescent="0.15">
      <c r="A495" s="535"/>
      <c r="B495" s="534"/>
      <c r="C495" s="534"/>
      <c r="D495" s="534"/>
      <c r="E495" s="534"/>
      <c r="F495" s="534"/>
      <c r="G495" s="534"/>
      <c r="H495" s="534"/>
      <c r="I495" s="534"/>
      <c r="J495" s="534"/>
      <c r="K495" s="534"/>
      <c r="L495" s="534"/>
      <c r="M495" s="533"/>
    </row>
    <row r="496" spans="1:13" x14ac:dyDescent="0.15">
      <c r="A496" s="535"/>
      <c r="B496" s="534"/>
      <c r="C496" s="534"/>
      <c r="D496" s="534"/>
      <c r="E496" s="534"/>
      <c r="F496" s="534"/>
      <c r="G496" s="534"/>
      <c r="H496" s="534"/>
      <c r="I496" s="534"/>
      <c r="J496" s="534"/>
      <c r="K496" s="534"/>
      <c r="L496" s="534"/>
      <c r="M496" s="533"/>
    </row>
    <row r="497" spans="1:13" x14ac:dyDescent="0.15">
      <c r="A497" s="535"/>
      <c r="B497" s="534"/>
      <c r="C497" s="534"/>
      <c r="D497" s="534"/>
      <c r="E497" s="534"/>
      <c r="F497" s="534"/>
      <c r="G497" s="534"/>
      <c r="H497" s="534"/>
      <c r="I497" s="534"/>
      <c r="J497" s="534"/>
      <c r="K497" s="534"/>
      <c r="L497" s="534"/>
      <c r="M497" s="533"/>
    </row>
    <row r="498" spans="1:13" x14ac:dyDescent="0.15">
      <c r="A498" s="535"/>
      <c r="B498" s="534"/>
      <c r="C498" s="534"/>
      <c r="D498" s="534"/>
      <c r="E498" s="534"/>
      <c r="F498" s="534"/>
      <c r="G498" s="534"/>
      <c r="H498" s="534"/>
      <c r="I498" s="534"/>
      <c r="J498" s="534"/>
      <c r="K498" s="534"/>
      <c r="L498" s="534"/>
      <c r="M498" s="533"/>
    </row>
    <row r="499" spans="1:13" x14ac:dyDescent="0.15">
      <c r="A499" s="535"/>
      <c r="B499" s="534"/>
      <c r="C499" s="534"/>
      <c r="D499" s="534"/>
      <c r="E499" s="534"/>
      <c r="F499" s="534"/>
      <c r="G499" s="534"/>
      <c r="H499" s="534"/>
      <c r="I499" s="534"/>
      <c r="J499" s="534"/>
      <c r="K499" s="534"/>
      <c r="L499" s="534"/>
      <c r="M499" s="533"/>
    </row>
    <row r="500" spans="1:13" x14ac:dyDescent="0.15">
      <c r="A500" s="535"/>
      <c r="B500" s="534"/>
      <c r="C500" s="534"/>
      <c r="D500" s="534"/>
      <c r="E500" s="534"/>
      <c r="F500" s="534"/>
      <c r="G500" s="534"/>
      <c r="H500" s="534"/>
      <c r="I500" s="534"/>
      <c r="J500" s="534"/>
      <c r="K500" s="534"/>
      <c r="L500" s="534"/>
      <c r="M500" s="533"/>
    </row>
    <row r="501" spans="1:13" x14ac:dyDescent="0.15">
      <c r="A501" s="535"/>
      <c r="B501" s="534"/>
      <c r="C501" s="534"/>
      <c r="D501" s="534"/>
      <c r="E501" s="534"/>
      <c r="F501" s="534"/>
      <c r="G501" s="534"/>
      <c r="H501" s="534"/>
      <c r="I501" s="534"/>
      <c r="J501" s="534"/>
      <c r="K501" s="534"/>
      <c r="L501" s="534"/>
      <c r="M501" s="533"/>
    </row>
    <row r="502" spans="1:13" x14ac:dyDescent="0.15">
      <c r="A502" s="535"/>
      <c r="B502" s="534"/>
      <c r="C502" s="534"/>
      <c r="D502" s="534"/>
      <c r="E502" s="534"/>
      <c r="F502" s="534"/>
      <c r="G502" s="534"/>
      <c r="H502" s="534"/>
      <c r="I502" s="534"/>
      <c r="J502" s="534"/>
      <c r="K502" s="534"/>
      <c r="L502" s="534"/>
      <c r="M502" s="533"/>
    </row>
    <row r="503" spans="1:13" x14ac:dyDescent="0.15">
      <c r="A503" s="535"/>
      <c r="B503" s="534"/>
      <c r="C503" s="534"/>
      <c r="D503" s="534"/>
      <c r="E503" s="534"/>
      <c r="F503" s="534"/>
      <c r="G503" s="534"/>
      <c r="H503" s="534"/>
      <c r="I503" s="534"/>
      <c r="J503" s="534"/>
      <c r="K503" s="534"/>
      <c r="L503" s="534"/>
      <c r="M503" s="533"/>
    </row>
    <row r="504" spans="1:13" x14ac:dyDescent="0.15">
      <c r="A504" s="535"/>
      <c r="B504" s="534"/>
      <c r="C504" s="534"/>
      <c r="D504" s="534"/>
      <c r="E504" s="534"/>
      <c r="F504" s="534"/>
      <c r="G504" s="534"/>
      <c r="H504" s="534"/>
      <c r="I504" s="534"/>
      <c r="J504" s="534"/>
      <c r="K504" s="534"/>
      <c r="L504" s="534"/>
      <c r="M504" s="533"/>
    </row>
    <row r="505" spans="1:13" x14ac:dyDescent="0.15">
      <c r="A505" s="535"/>
      <c r="B505" s="534"/>
      <c r="C505" s="534"/>
      <c r="D505" s="534"/>
      <c r="E505" s="534"/>
      <c r="F505" s="534"/>
      <c r="G505" s="534"/>
      <c r="H505" s="534"/>
      <c r="I505" s="534"/>
      <c r="J505" s="534"/>
      <c r="K505" s="534"/>
      <c r="L505" s="534"/>
      <c r="M505" s="533"/>
    </row>
    <row r="506" spans="1:13" x14ac:dyDescent="0.15">
      <c r="A506" s="535"/>
      <c r="B506" s="534"/>
      <c r="C506" s="534"/>
      <c r="D506" s="534"/>
      <c r="E506" s="534"/>
      <c r="F506" s="534"/>
      <c r="G506" s="534"/>
      <c r="H506" s="534"/>
      <c r="I506" s="534"/>
      <c r="J506" s="534"/>
      <c r="K506" s="534"/>
      <c r="L506" s="534"/>
      <c r="M506" s="533"/>
    </row>
    <row r="507" spans="1:13" x14ac:dyDescent="0.15">
      <c r="A507" s="535"/>
      <c r="B507" s="534"/>
      <c r="C507" s="534"/>
      <c r="D507" s="534"/>
      <c r="E507" s="534"/>
      <c r="F507" s="534"/>
      <c r="G507" s="534"/>
      <c r="H507" s="534"/>
      <c r="I507" s="534"/>
      <c r="J507" s="534"/>
      <c r="K507" s="534"/>
      <c r="L507" s="534"/>
      <c r="M507" s="533"/>
    </row>
    <row r="508" spans="1:13" x14ac:dyDescent="0.15">
      <c r="A508" s="535"/>
      <c r="B508" s="534"/>
      <c r="C508" s="534"/>
      <c r="D508" s="534"/>
      <c r="E508" s="534"/>
      <c r="F508" s="534"/>
      <c r="G508" s="534"/>
      <c r="H508" s="534"/>
      <c r="I508" s="534"/>
      <c r="J508" s="534"/>
      <c r="K508" s="534"/>
      <c r="L508" s="534"/>
      <c r="M508" s="533"/>
    </row>
    <row r="509" spans="1:13" x14ac:dyDescent="0.15">
      <c r="A509" s="535"/>
      <c r="B509" s="534"/>
      <c r="C509" s="534"/>
      <c r="D509" s="534"/>
      <c r="E509" s="534"/>
      <c r="F509" s="534"/>
      <c r="G509" s="534"/>
      <c r="H509" s="534"/>
      <c r="I509" s="534"/>
      <c r="J509" s="534"/>
      <c r="K509" s="534"/>
      <c r="L509" s="534"/>
      <c r="M509" s="533"/>
    </row>
    <row r="510" spans="1:13" x14ac:dyDescent="0.15">
      <c r="A510" s="535"/>
      <c r="B510" s="534"/>
      <c r="C510" s="534"/>
      <c r="D510" s="534"/>
      <c r="E510" s="534"/>
      <c r="F510" s="534"/>
      <c r="G510" s="534"/>
      <c r="H510" s="534"/>
      <c r="I510" s="534"/>
      <c r="J510" s="534"/>
      <c r="K510" s="534"/>
      <c r="L510" s="534"/>
      <c r="M510" s="533"/>
    </row>
    <row r="511" spans="1:13" x14ac:dyDescent="0.15">
      <c r="A511" s="535"/>
      <c r="B511" s="534"/>
      <c r="C511" s="534"/>
      <c r="D511" s="534"/>
      <c r="E511" s="534"/>
      <c r="F511" s="534"/>
      <c r="G511" s="534"/>
      <c r="H511" s="534"/>
      <c r="I511" s="534"/>
      <c r="J511" s="534"/>
      <c r="K511" s="534"/>
      <c r="L511" s="534"/>
      <c r="M511" s="533"/>
    </row>
    <row r="512" spans="1:13" x14ac:dyDescent="0.15">
      <c r="A512" s="535"/>
      <c r="B512" s="534"/>
      <c r="C512" s="534"/>
      <c r="D512" s="534"/>
      <c r="E512" s="534"/>
      <c r="F512" s="534"/>
      <c r="G512" s="534"/>
      <c r="H512" s="534"/>
      <c r="I512" s="534"/>
      <c r="J512" s="534"/>
      <c r="K512" s="534"/>
      <c r="L512" s="534"/>
      <c r="M512" s="533"/>
    </row>
    <row r="513" spans="1:13" x14ac:dyDescent="0.15">
      <c r="A513" s="535"/>
      <c r="B513" s="534"/>
      <c r="C513" s="534"/>
      <c r="D513" s="534"/>
      <c r="E513" s="534"/>
      <c r="F513" s="534"/>
      <c r="G513" s="534"/>
      <c r="H513" s="534"/>
      <c r="I513" s="534"/>
      <c r="J513" s="534"/>
      <c r="K513" s="534"/>
      <c r="L513" s="534"/>
      <c r="M513" s="533"/>
    </row>
    <row r="514" spans="1:13" ht="14" thickBot="1" x14ac:dyDescent="0.2">
      <c r="A514" s="532"/>
      <c r="B514" s="531"/>
      <c r="C514" s="531"/>
      <c r="D514" s="531"/>
      <c r="E514" s="531"/>
      <c r="F514" s="531"/>
      <c r="G514" s="531"/>
      <c r="H514" s="531"/>
      <c r="I514" s="531"/>
      <c r="J514" s="531"/>
      <c r="K514" s="531"/>
      <c r="L514" s="531"/>
      <c r="M514" s="530"/>
    </row>
    <row r="515" spans="1:13" ht="16" x14ac:dyDescent="0.2">
      <c r="A515" s="536"/>
      <c r="B515" s="534"/>
      <c r="C515" s="534"/>
      <c r="D515" s="534"/>
      <c r="E515" s="534"/>
      <c r="F515" s="534"/>
      <c r="G515" s="534"/>
      <c r="H515" s="534"/>
      <c r="I515" s="534"/>
      <c r="J515" s="534"/>
      <c r="K515" s="534"/>
      <c r="L515" s="534"/>
      <c r="M515" s="533"/>
    </row>
    <row r="516" spans="1:13" x14ac:dyDescent="0.15">
      <c r="A516" s="535"/>
      <c r="B516" s="534"/>
      <c r="C516" s="534"/>
      <c r="D516" s="534"/>
      <c r="E516" s="534"/>
      <c r="F516" s="534"/>
      <c r="G516" s="534"/>
      <c r="H516" s="534"/>
      <c r="I516" s="534"/>
      <c r="J516" s="534"/>
      <c r="K516" s="534"/>
      <c r="L516" s="534"/>
      <c r="M516" s="533"/>
    </row>
    <row r="517" spans="1:13" x14ac:dyDescent="0.15">
      <c r="A517" s="535"/>
      <c r="B517" s="534"/>
      <c r="C517" s="534"/>
      <c r="D517" s="534"/>
      <c r="E517" s="534"/>
      <c r="F517" s="534"/>
      <c r="G517" s="534"/>
      <c r="H517" s="534"/>
      <c r="I517" s="534"/>
      <c r="J517" s="534"/>
      <c r="K517" s="534"/>
      <c r="L517" s="534"/>
      <c r="M517" s="533"/>
    </row>
    <row r="518" spans="1:13" x14ac:dyDescent="0.15">
      <c r="A518" s="535"/>
      <c r="B518" s="534"/>
      <c r="C518" s="534"/>
      <c r="D518" s="534"/>
      <c r="E518" s="534"/>
      <c r="F518" s="534"/>
      <c r="G518" s="534"/>
      <c r="H518" s="534"/>
      <c r="I518" s="534"/>
      <c r="J518" s="534"/>
      <c r="K518" s="534"/>
      <c r="L518" s="534"/>
      <c r="M518" s="533"/>
    </row>
    <row r="519" spans="1:13" x14ac:dyDescent="0.15">
      <c r="A519" s="535"/>
      <c r="B519" s="534"/>
      <c r="C519" s="534"/>
      <c r="D519" s="534"/>
      <c r="E519" s="534"/>
      <c r="F519" s="534"/>
      <c r="G519" s="534"/>
      <c r="H519" s="534"/>
      <c r="I519" s="534"/>
      <c r="J519" s="534"/>
      <c r="K519" s="534"/>
      <c r="L519" s="534"/>
      <c r="M519" s="533"/>
    </row>
    <row r="520" spans="1:13" x14ac:dyDescent="0.15">
      <c r="A520" s="535"/>
      <c r="B520" s="534"/>
      <c r="C520" s="534"/>
      <c r="D520" s="534"/>
      <c r="E520" s="534"/>
      <c r="F520" s="534"/>
      <c r="G520" s="534"/>
      <c r="H520" s="534"/>
      <c r="I520" s="534"/>
      <c r="J520" s="534"/>
      <c r="K520" s="534"/>
      <c r="L520" s="534"/>
      <c r="M520" s="533"/>
    </row>
    <row r="521" spans="1:13" x14ac:dyDescent="0.15">
      <c r="A521" s="535"/>
      <c r="B521" s="534"/>
      <c r="C521" s="534"/>
      <c r="D521" s="534"/>
      <c r="E521" s="534"/>
      <c r="F521" s="534"/>
      <c r="G521" s="534"/>
      <c r="H521" s="534"/>
      <c r="I521" s="534"/>
      <c r="J521" s="534"/>
      <c r="K521" s="534"/>
      <c r="L521" s="534"/>
      <c r="M521" s="533"/>
    </row>
    <row r="522" spans="1:13" x14ac:dyDescent="0.15">
      <c r="A522" s="535"/>
      <c r="B522" s="534"/>
      <c r="C522" s="534"/>
      <c r="D522" s="534"/>
      <c r="E522" s="534"/>
      <c r="F522" s="534"/>
      <c r="G522" s="534"/>
      <c r="H522" s="534"/>
      <c r="I522" s="534"/>
      <c r="J522" s="534"/>
      <c r="K522" s="534"/>
      <c r="L522" s="534"/>
      <c r="M522" s="533"/>
    </row>
    <row r="523" spans="1:13" x14ac:dyDescent="0.15">
      <c r="A523" s="535"/>
      <c r="B523" s="534"/>
      <c r="C523" s="534"/>
      <c r="D523" s="534"/>
      <c r="E523" s="534"/>
      <c r="F523" s="534"/>
      <c r="G523" s="534"/>
      <c r="H523" s="534"/>
      <c r="I523" s="534"/>
      <c r="J523" s="534"/>
      <c r="K523" s="534"/>
      <c r="L523" s="534"/>
      <c r="M523" s="533"/>
    </row>
    <row r="524" spans="1:13" x14ac:dyDescent="0.15">
      <c r="A524" s="535"/>
      <c r="B524" s="534"/>
      <c r="C524" s="534"/>
      <c r="D524" s="534"/>
      <c r="E524" s="534"/>
      <c r="F524" s="534"/>
      <c r="G524" s="534"/>
      <c r="H524" s="534"/>
      <c r="I524" s="534"/>
      <c r="J524" s="534"/>
      <c r="K524" s="534"/>
      <c r="L524" s="534"/>
      <c r="M524" s="533"/>
    </row>
    <row r="525" spans="1:13" x14ac:dyDescent="0.15">
      <c r="A525" s="535"/>
      <c r="B525" s="534"/>
      <c r="C525" s="534"/>
      <c r="D525" s="534"/>
      <c r="E525" s="534"/>
      <c r="F525" s="534"/>
      <c r="G525" s="534"/>
      <c r="H525" s="534"/>
      <c r="I525" s="534"/>
      <c r="J525" s="534"/>
      <c r="K525" s="534"/>
      <c r="L525" s="534"/>
      <c r="M525" s="533"/>
    </row>
    <row r="526" spans="1:13" x14ac:dyDescent="0.15">
      <c r="A526" s="535"/>
      <c r="B526" s="534"/>
      <c r="C526" s="534"/>
      <c r="D526" s="534"/>
      <c r="E526" s="534"/>
      <c r="F526" s="534"/>
      <c r="G526" s="534"/>
      <c r="H526" s="534"/>
      <c r="I526" s="534"/>
      <c r="J526" s="534"/>
      <c r="K526" s="534"/>
      <c r="L526" s="534"/>
      <c r="M526" s="533"/>
    </row>
    <row r="527" spans="1:13" x14ac:dyDescent="0.15">
      <c r="A527" s="535"/>
      <c r="B527" s="534"/>
      <c r="C527" s="534"/>
      <c r="D527" s="534"/>
      <c r="E527" s="534"/>
      <c r="F527" s="534"/>
      <c r="G527" s="534"/>
      <c r="H527" s="534"/>
      <c r="I527" s="534"/>
      <c r="J527" s="534"/>
      <c r="K527" s="534"/>
      <c r="L527" s="534"/>
      <c r="M527" s="533"/>
    </row>
    <row r="528" spans="1:13" x14ac:dyDescent="0.15">
      <c r="A528" s="535"/>
      <c r="B528" s="534"/>
      <c r="C528" s="534"/>
      <c r="D528" s="534"/>
      <c r="E528" s="534"/>
      <c r="F528" s="534"/>
      <c r="G528" s="534"/>
      <c r="H528" s="534"/>
      <c r="I528" s="534"/>
      <c r="J528" s="534"/>
      <c r="K528" s="534"/>
      <c r="L528" s="534"/>
      <c r="M528" s="533"/>
    </row>
    <row r="529" spans="1:13" x14ac:dyDescent="0.15">
      <c r="A529" s="535"/>
      <c r="B529" s="534"/>
      <c r="C529" s="534"/>
      <c r="D529" s="534"/>
      <c r="E529" s="534"/>
      <c r="F529" s="534"/>
      <c r="G529" s="534"/>
      <c r="H529" s="534"/>
      <c r="I529" s="534"/>
      <c r="J529" s="534"/>
      <c r="K529" s="534"/>
      <c r="L529" s="534"/>
      <c r="M529" s="533"/>
    </row>
    <row r="530" spans="1:13" x14ac:dyDescent="0.15">
      <c r="A530" s="535"/>
      <c r="B530" s="534"/>
      <c r="C530" s="534"/>
      <c r="D530" s="534"/>
      <c r="E530" s="534"/>
      <c r="F530" s="534"/>
      <c r="G530" s="534"/>
      <c r="H530" s="534"/>
      <c r="I530" s="534"/>
      <c r="J530" s="534"/>
      <c r="K530" s="534"/>
      <c r="L530" s="534"/>
      <c r="M530" s="533"/>
    </row>
    <row r="531" spans="1:13" x14ac:dyDescent="0.15">
      <c r="A531" s="535"/>
      <c r="B531" s="534"/>
      <c r="C531" s="534"/>
      <c r="D531" s="534"/>
      <c r="E531" s="534"/>
      <c r="F531" s="534"/>
      <c r="G531" s="534"/>
      <c r="H531" s="534"/>
      <c r="I531" s="534"/>
      <c r="J531" s="534"/>
      <c r="K531" s="534"/>
      <c r="L531" s="534"/>
      <c r="M531" s="533"/>
    </row>
    <row r="532" spans="1:13" x14ac:dyDescent="0.15">
      <c r="A532" s="535"/>
      <c r="B532" s="534"/>
      <c r="C532" s="534"/>
      <c r="D532" s="534"/>
      <c r="E532" s="534"/>
      <c r="F532" s="534"/>
      <c r="G532" s="534"/>
      <c r="H532" s="534"/>
      <c r="I532" s="534"/>
      <c r="J532" s="534"/>
      <c r="K532" s="534"/>
      <c r="L532" s="534"/>
      <c r="M532" s="533"/>
    </row>
    <row r="533" spans="1:13" x14ac:dyDescent="0.15">
      <c r="A533" s="535"/>
      <c r="B533" s="534"/>
      <c r="C533" s="534"/>
      <c r="D533" s="534"/>
      <c r="E533" s="534"/>
      <c r="F533" s="534"/>
      <c r="G533" s="534"/>
      <c r="H533" s="534"/>
      <c r="I533" s="534"/>
      <c r="J533" s="534"/>
      <c r="K533" s="534"/>
      <c r="L533" s="534"/>
      <c r="M533" s="533"/>
    </row>
    <row r="534" spans="1:13" x14ac:dyDescent="0.15">
      <c r="A534" s="535"/>
      <c r="B534" s="534"/>
      <c r="C534" s="534"/>
      <c r="D534" s="534"/>
      <c r="E534" s="534"/>
      <c r="F534" s="534"/>
      <c r="G534" s="534"/>
      <c r="H534" s="534"/>
      <c r="I534" s="534"/>
      <c r="J534" s="534"/>
      <c r="K534" s="534"/>
      <c r="L534" s="534"/>
      <c r="M534" s="533"/>
    </row>
    <row r="535" spans="1:13" x14ac:dyDescent="0.15">
      <c r="A535" s="535"/>
      <c r="B535" s="534"/>
      <c r="C535" s="534"/>
      <c r="D535" s="534"/>
      <c r="E535" s="534"/>
      <c r="F535" s="534"/>
      <c r="G535" s="534"/>
      <c r="H535" s="534"/>
      <c r="I535" s="534"/>
      <c r="J535" s="534"/>
      <c r="K535" s="534"/>
      <c r="L535" s="534"/>
      <c r="M535" s="533"/>
    </row>
    <row r="536" spans="1:13" x14ac:dyDescent="0.15">
      <c r="A536" s="535"/>
      <c r="B536" s="534"/>
      <c r="C536" s="534"/>
      <c r="D536" s="534"/>
      <c r="E536" s="534"/>
      <c r="F536" s="534"/>
      <c r="G536" s="534"/>
      <c r="H536" s="534"/>
      <c r="I536" s="534"/>
      <c r="J536" s="534"/>
      <c r="K536" s="534"/>
      <c r="L536" s="534"/>
      <c r="M536" s="533"/>
    </row>
    <row r="537" spans="1:13" x14ac:dyDescent="0.15">
      <c r="A537" s="535"/>
      <c r="B537" s="534"/>
      <c r="C537" s="534"/>
      <c r="D537" s="534"/>
      <c r="E537" s="534"/>
      <c r="F537" s="534"/>
      <c r="G537" s="534"/>
      <c r="H537" s="534"/>
      <c r="I537" s="534"/>
      <c r="J537" s="534"/>
      <c r="K537" s="534"/>
      <c r="L537" s="534"/>
      <c r="M537" s="533"/>
    </row>
    <row r="538" spans="1:13" x14ac:dyDescent="0.15">
      <c r="A538" s="535"/>
      <c r="B538" s="534"/>
      <c r="C538" s="534"/>
      <c r="D538" s="534"/>
      <c r="E538" s="534"/>
      <c r="F538" s="534"/>
      <c r="G538" s="534"/>
      <c r="H538" s="534"/>
      <c r="I538" s="534"/>
      <c r="J538" s="534"/>
      <c r="K538" s="534"/>
      <c r="L538" s="534"/>
      <c r="M538" s="533"/>
    </row>
    <row r="539" spans="1:13" x14ac:dyDescent="0.15">
      <c r="A539" s="535"/>
      <c r="B539" s="534"/>
      <c r="C539" s="534"/>
      <c r="D539" s="534"/>
      <c r="E539" s="534"/>
      <c r="F539" s="534"/>
      <c r="G539" s="534"/>
      <c r="H539" s="534"/>
      <c r="I539" s="534"/>
      <c r="J539" s="534"/>
      <c r="K539" s="534"/>
      <c r="L539" s="534"/>
      <c r="M539" s="533"/>
    </row>
    <row r="540" spans="1:13" x14ac:dyDescent="0.15">
      <c r="A540" s="535"/>
      <c r="B540" s="534"/>
      <c r="C540" s="534"/>
      <c r="D540" s="534"/>
      <c r="E540" s="534"/>
      <c r="F540" s="534"/>
      <c r="G540" s="534"/>
      <c r="H540" s="534"/>
      <c r="I540" s="534"/>
      <c r="J540" s="534"/>
      <c r="K540" s="534"/>
      <c r="L540" s="534"/>
      <c r="M540" s="533"/>
    </row>
    <row r="541" spans="1:13" x14ac:dyDescent="0.15">
      <c r="A541" s="535"/>
      <c r="B541" s="534"/>
      <c r="C541" s="534"/>
      <c r="D541" s="534"/>
      <c r="E541" s="534"/>
      <c r="F541" s="534"/>
      <c r="G541" s="534"/>
      <c r="H541" s="534"/>
      <c r="I541" s="534"/>
      <c r="J541" s="534"/>
      <c r="K541" s="534"/>
      <c r="L541" s="534"/>
      <c r="M541" s="533"/>
    </row>
    <row r="542" spans="1:13" x14ac:dyDescent="0.15">
      <c r="A542" s="535"/>
      <c r="B542" s="534"/>
      <c r="C542" s="534"/>
      <c r="D542" s="534"/>
      <c r="E542" s="534"/>
      <c r="F542" s="534"/>
      <c r="G542" s="534"/>
      <c r="H542" s="534"/>
      <c r="I542" s="534"/>
      <c r="J542" s="534"/>
      <c r="K542" s="534"/>
      <c r="L542" s="534"/>
      <c r="M542" s="533"/>
    </row>
    <row r="543" spans="1:13" x14ac:dyDescent="0.15">
      <c r="A543" s="535"/>
      <c r="B543" s="534"/>
      <c r="C543" s="534"/>
      <c r="D543" s="534"/>
      <c r="E543" s="534"/>
      <c r="F543" s="534"/>
      <c r="G543" s="534"/>
      <c r="H543" s="534"/>
      <c r="I543" s="534"/>
      <c r="J543" s="534"/>
      <c r="K543" s="534"/>
      <c r="L543" s="534"/>
      <c r="M543" s="533"/>
    </row>
    <row r="544" spans="1:13" x14ac:dyDescent="0.15">
      <c r="A544" s="535"/>
      <c r="B544" s="534"/>
      <c r="C544" s="534"/>
      <c r="D544" s="534"/>
      <c r="E544" s="534"/>
      <c r="F544" s="534"/>
      <c r="G544" s="534"/>
      <c r="H544" s="534"/>
      <c r="I544" s="534"/>
      <c r="J544" s="534"/>
      <c r="K544" s="534"/>
      <c r="L544" s="534"/>
      <c r="M544" s="533"/>
    </row>
    <row r="545" spans="1:13" x14ac:dyDescent="0.15">
      <c r="A545" s="535"/>
      <c r="B545" s="534"/>
      <c r="C545" s="534"/>
      <c r="D545" s="534"/>
      <c r="E545" s="534"/>
      <c r="F545" s="534"/>
      <c r="G545" s="534"/>
      <c r="H545" s="534"/>
      <c r="I545" s="534"/>
      <c r="J545" s="534"/>
      <c r="K545" s="534"/>
      <c r="L545" s="534"/>
      <c r="M545" s="533"/>
    </row>
    <row r="546" spans="1:13" x14ac:dyDescent="0.15">
      <c r="A546" s="535"/>
      <c r="B546" s="534"/>
      <c r="C546" s="534"/>
      <c r="D546" s="534"/>
      <c r="E546" s="534"/>
      <c r="F546" s="534"/>
      <c r="G546" s="534"/>
      <c r="H546" s="534"/>
      <c r="I546" s="534"/>
      <c r="J546" s="534"/>
      <c r="K546" s="534"/>
      <c r="L546" s="534"/>
      <c r="M546" s="533"/>
    </row>
    <row r="547" spans="1:13" x14ac:dyDescent="0.15">
      <c r="A547" s="535"/>
      <c r="B547" s="534"/>
      <c r="C547" s="534"/>
      <c r="D547" s="534"/>
      <c r="E547" s="534"/>
      <c r="F547" s="534"/>
      <c r="G547" s="534"/>
      <c r="H547" s="534"/>
      <c r="I547" s="534"/>
      <c r="J547" s="534"/>
      <c r="K547" s="534"/>
      <c r="L547" s="534"/>
      <c r="M547" s="533"/>
    </row>
    <row r="548" spans="1:13" x14ac:dyDescent="0.15">
      <c r="A548" s="535"/>
      <c r="B548" s="534"/>
      <c r="C548" s="534"/>
      <c r="D548" s="534"/>
      <c r="E548" s="534"/>
      <c r="F548" s="534"/>
      <c r="G548" s="534"/>
      <c r="H548" s="534"/>
      <c r="I548" s="534"/>
      <c r="J548" s="534"/>
      <c r="K548" s="534"/>
      <c r="L548" s="534"/>
      <c r="M548" s="533"/>
    </row>
    <row r="549" spans="1:13" x14ac:dyDescent="0.15">
      <c r="A549" s="535"/>
      <c r="B549" s="534"/>
      <c r="C549" s="534"/>
      <c r="D549" s="534"/>
      <c r="E549" s="534"/>
      <c r="F549" s="534"/>
      <c r="G549" s="534"/>
      <c r="H549" s="534"/>
      <c r="I549" s="534"/>
      <c r="J549" s="534"/>
      <c r="K549" s="534"/>
      <c r="L549" s="534"/>
      <c r="M549" s="533"/>
    </row>
    <row r="550" spans="1:13" x14ac:dyDescent="0.15">
      <c r="A550" s="535"/>
      <c r="B550" s="534"/>
      <c r="C550" s="534"/>
      <c r="D550" s="534"/>
      <c r="E550" s="534"/>
      <c r="F550" s="534"/>
      <c r="G550" s="534"/>
      <c r="H550" s="534"/>
      <c r="I550" s="534"/>
      <c r="J550" s="534"/>
      <c r="K550" s="534"/>
      <c r="L550" s="534"/>
      <c r="M550" s="533"/>
    </row>
    <row r="551" spans="1:13" x14ac:dyDescent="0.15">
      <c r="A551" s="535"/>
      <c r="B551" s="534"/>
      <c r="C551" s="534"/>
      <c r="D551" s="534"/>
      <c r="E551" s="534"/>
      <c r="F551" s="534"/>
      <c r="G551" s="534"/>
      <c r="H551" s="534"/>
      <c r="I551" s="534"/>
      <c r="J551" s="534"/>
      <c r="K551" s="534"/>
      <c r="L551" s="534"/>
      <c r="M551" s="533"/>
    </row>
    <row r="552" spans="1:13" x14ac:dyDescent="0.15">
      <c r="A552" s="535"/>
      <c r="B552" s="534"/>
      <c r="C552" s="534"/>
      <c r="D552" s="534"/>
      <c r="E552" s="534"/>
      <c r="F552" s="534"/>
      <c r="G552" s="534"/>
      <c r="H552" s="534"/>
      <c r="I552" s="534"/>
      <c r="J552" s="534"/>
      <c r="K552" s="534"/>
      <c r="L552" s="534"/>
      <c r="M552" s="533"/>
    </row>
    <row r="553" spans="1:13" x14ac:dyDescent="0.15">
      <c r="A553" s="535"/>
      <c r="B553" s="534"/>
      <c r="C553" s="534"/>
      <c r="D553" s="534"/>
      <c r="E553" s="534"/>
      <c r="F553" s="534"/>
      <c r="G553" s="534"/>
      <c r="H553" s="534"/>
      <c r="I553" s="534"/>
      <c r="J553" s="534"/>
      <c r="K553" s="534"/>
      <c r="L553" s="534"/>
      <c r="M553" s="533"/>
    </row>
    <row r="554" spans="1:13" x14ac:dyDescent="0.15">
      <c r="A554" s="535"/>
      <c r="B554" s="534"/>
      <c r="C554" s="534"/>
      <c r="D554" s="534"/>
      <c r="E554" s="534"/>
      <c r="F554" s="534"/>
      <c r="G554" s="534"/>
      <c r="H554" s="534"/>
      <c r="I554" s="534"/>
      <c r="J554" s="534"/>
      <c r="K554" s="534"/>
      <c r="L554" s="534"/>
      <c r="M554" s="533"/>
    </row>
    <row r="555" spans="1:13" x14ac:dyDescent="0.15">
      <c r="A555" s="535"/>
      <c r="B555" s="534"/>
      <c r="C555" s="534"/>
      <c r="D555" s="534"/>
      <c r="E555" s="534"/>
      <c r="F555" s="534"/>
      <c r="G555" s="534"/>
      <c r="H555" s="534"/>
      <c r="I555" s="534"/>
      <c r="J555" s="534"/>
      <c r="K555" s="534"/>
      <c r="L555" s="534"/>
      <c r="M555" s="533"/>
    </row>
    <row r="556" spans="1:13" x14ac:dyDescent="0.15">
      <c r="A556" s="535"/>
      <c r="B556" s="534"/>
      <c r="C556" s="534"/>
      <c r="D556" s="534"/>
      <c r="E556" s="534"/>
      <c r="F556" s="534"/>
      <c r="G556" s="534"/>
      <c r="H556" s="534"/>
      <c r="I556" s="534"/>
      <c r="J556" s="534"/>
      <c r="K556" s="534"/>
      <c r="L556" s="534"/>
      <c r="M556" s="533"/>
    </row>
    <row r="557" spans="1:13" x14ac:dyDescent="0.15">
      <c r="A557" s="535"/>
      <c r="B557" s="534"/>
      <c r="C557" s="534"/>
      <c r="D557" s="534"/>
      <c r="E557" s="534"/>
      <c r="F557" s="534"/>
      <c r="G557" s="534"/>
      <c r="H557" s="534"/>
      <c r="I557" s="534"/>
      <c r="J557" s="534"/>
      <c r="K557" s="534"/>
      <c r="L557" s="534"/>
      <c r="M557" s="533"/>
    </row>
    <row r="558" spans="1:13" x14ac:dyDescent="0.15">
      <c r="A558" s="535"/>
      <c r="B558" s="534"/>
      <c r="C558" s="534"/>
      <c r="D558" s="534"/>
      <c r="E558" s="534"/>
      <c r="F558" s="534"/>
      <c r="G558" s="534"/>
      <c r="H558" s="534"/>
      <c r="I558" s="534"/>
      <c r="J558" s="534"/>
      <c r="K558" s="534"/>
      <c r="L558" s="534"/>
      <c r="M558" s="533"/>
    </row>
    <row r="559" spans="1:13" x14ac:dyDescent="0.15">
      <c r="A559" s="535"/>
      <c r="B559" s="534"/>
      <c r="C559" s="534"/>
      <c r="D559" s="534"/>
      <c r="E559" s="534"/>
      <c r="F559" s="534"/>
      <c r="G559" s="534"/>
      <c r="H559" s="534"/>
      <c r="I559" s="534"/>
      <c r="J559" s="534"/>
      <c r="K559" s="534"/>
      <c r="L559" s="534"/>
      <c r="M559" s="533"/>
    </row>
    <row r="560" spans="1:13" x14ac:dyDescent="0.15">
      <c r="A560" s="535"/>
      <c r="B560" s="534"/>
      <c r="C560" s="534"/>
      <c r="D560" s="534"/>
      <c r="E560" s="534"/>
      <c r="F560" s="534"/>
      <c r="G560" s="534"/>
      <c r="H560" s="534"/>
      <c r="I560" s="534"/>
      <c r="J560" s="534"/>
      <c r="K560" s="534"/>
      <c r="L560" s="534"/>
      <c r="M560" s="533"/>
    </row>
    <row r="561" spans="1:13" x14ac:dyDescent="0.15">
      <c r="A561" s="535"/>
      <c r="B561" s="534"/>
      <c r="C561" s="534"/>
      <c r="D561" s="534"/>
      <c r="E561" s="534"/>
      <c r="F561" s="534"/>
      <c r="G561" s="534"/>
      <c r="H561" s="534"/>
      <c r="I561" s="534"/>
      <c r="J561" s="534"/>
      <c r="K561" s="534"/>
      <c r="L561" s="534"/>
      <c r="M561" s="533"/>
    </row>
    <row r="562" spans="1:13" x14ac:dyDescent="0.15">
      <c r="A562" s="535"/>
      <c r="B562" s="534"/>
      <c r="C562" s="534"/>
      <c r="D562" s="534"/>
      <c r="E562" s="534"/>
      <c r="F562" s="534"/>
      <c r="G562" s="534"/>
      <c r="H562" s="534"/>
      <c r="I562" s="534"/>
      <c r="J562" s="534"/>
      <c r="K562" s="534"/>
      <c r="L562" s="534"/>
      <c r="M562" s="533"/>
    </row>
    <row r="563" spans="1:13" x14ac:dyDescent="0.15">
      <c r="A563" s="535"/>
      <c r="B563" s="534"/>
      <c r="C563" s="534"/>
      <c r="D563" s="534"/>
      <c r="E563" s="534"/>
      <c r="F563" s="534"/>
      <c r="G563" s="534"/>
      <c r="H563" s="534"/>
      <c r="I563" s="534"/>
      <c r="J563" s="534"/>
      <c r="K563" s="534"/>
      <c r="L563" s="534"/>
      <c r="M563" s="533"/>
    </row>
    <row r="564" spans="1:13" x14ac:dyDescent="0.15">
      <c r="A564" s="535"/>
      <c r="B564" s="534"/>
      <c r="C564" s="534"/>
      <c r="D564" s="534"/>
      <c r="E564" s="534"/>
      <c r="F564" s="534"/>
      <c r="G564" s="534"/>
      <c r="H564" s="534"/>
      <c r="I564" s="534"/>
      <c r="J564" s="534"/>
      <c r="K564" s="534"/>
      <c r="L564" s="534"/>
      <c r="M564" s="533"/>
    </row>
    <row r="565" spans="1:13" x14ac:dyDescent="0.15">
      <c r="A565" s="535"/>
      <c r="B565" s="534"/>
      <c r="C565" s="534"/>
      <c r="D565" s="534"/>
      <c r="E565" s="534"/>
      <c r="F565" s="534"/>
      <c r="G565" s="534"/>
      <c r="H565" s="534"/>
      <c r="I565" s="534"/>
      <c r="J565" s="534"/>
      <c r="K565" s="534"/>
      <c r="L565" s="534"/>
      <c r="M565" s="533"/>
    </row>
    <row r="566" spans="1:13" x14ac:dyDescent="0.15">
      <c r="A566" s="535"/>
      <c r="B566" s="534"/>
      <c r="C566" s="534"/>
      <c r="D566" s="534"/>
      <c r="E566" s="534"/>
      <c r="F566" s="534"/>
      <c r="G566" s="534"/>
      <c r="H566" s="534"/>
      <c r="I566" s="534"/>
      <c r="J566" s="534"/>
      <c r="K566" s="534"/>
      <c r="L566" s="534"/>
      <c r="M566" s="533"/>
    </row>
    <row r="567" spans="1:13" x14ac:dyDescent="0.15">
      <c r="A567" s="535"/>
      <c r="B567" s="534"/>
      <c r="C567" s="534"/>
      <c r="D567" s="534"/>
      <c r="E567" s="534"/>
      <c r="F567" s="534"/>
      <c r="G567" s="534"/>
      <c r="H567" s="534"/>
      <c r="I567" s="534"/>
      <c r="J567" s="534"/>
      <c r="K567" s="534"/>
      <c r="L567" s="534"/>
      <c r="M567" s="533"/>
    </row>
    <row r="568" spans="1:13" x14ac:dyDescent="0.15">
      <c r="A568" s="535"/>
      <c r="B568" s="534"/>
      <c r="C568" s="534"/>
      <c r="D568" s="534"/>
      <c r="E568" s="534"/>
      <c r="F568" s="534"/>
      <c r="G568" s="534"/>
      <c r="H568" s="534"/>
      <c r="I568" s="534"/>
      <c r="J568" s="534"/>
      <c r="K568" s="534"/>
      <c r="L568" s="534"/>
      <c r="M568" s="533"/>
    </row>
    <row r="569" spans="1:13" x14ac:dyDescent="0.15">
      <c r="A569" s="535"/>
      <c r="B569" s="534"/>
      <c r="C569" s="534"/>
      <c r="D569" s="534"/>
      <c r="E569" s="534"/>
      <c r="F569" s="534"/>
      <c r="G569" s="534"/>
      <c r="H569" s="534"/>
      <c r="I569" s="534"/>
      <c r="J569" s="534"/>
      <c r="K569" s="534"/>
      <c r="L569" s="534"/>
      <c r="M569" s="533"/>
    </row>
    <row r="570" spans="1:13" x14ac:dyDescent="0.15">
      <c r="A570" s="535"/>
      <c r="B570" s="534"/>
      <c r="C570" s="534"/>
      <c r="D570" s="534"/>
      <c r="E570" s="534"/>
      <c r="F570" s="534"/>
      <c r="G570" s="534"/>
      <c r="H570" s="534"/>
      <c r="I570" s="534"/>
      <c r="J570" s="534"/>
      <c r="K570" s="534"/>
      <c r="L570" s="534"/>
      <c r="M570" s="533"/>
    </row>
    <row r="571" spans="1:13" x14ac:dyDescent="0.15">
      <c r="A571" s="535"/>
      <c r="B571" s="534"/>
      <c r="C571" s="534"/>
      <c r="D571" s="534"/>
      <c r="E571" s="534"/>
      <c r="F571" s="534"/>
      <c r="G571" s="534"/>
      <c r="H571" s="534"/>
      <c r="I571" s="534"/>
      <c r="J571" s="534"/>
      <c r="K571" s="534"/>
      <c r="L571" s="534"/>
      <c r="M571" s="533"/>
    </row>
    <row r="572" spans="1:13" x14ac:dyDescent="0.15">
      <c r="A572" s="535"/>
      <c r="B572" s="534"/>
      <c r="C572" s="534"/>
      <c r="D572" s="534"/>
      <c r="E572" s="534"/>
      <c r="F572" s="534"/>
      <c r="G572" s="534"/>
      <c r="H572" s="534"/>
      <c r="I572" s="534"/>
      <c r="J572" s="534"/>
      <c r="K572" s="534"/>
      <c r="L572" s="534"/>
      <c r="M572" s="533"/>
    </row>
    <row r="573" spans="1:13" x14ac:dyDescent="0.15">
      <c r="A573" s="535"/>
      <c r="B573" s="534"/>
      <c r="C573" s="534"/>
      <c r="D573" s="534"/>
      <c r="E573" s="534"/>
      <c r="F573" s="534"/>
      <c r="G573" s="534"/>
      <c r="H573" s="534"/>
      <c r="I573" s="534"/>
      <c r="J573" s="534"/>
      <c r="K573" s="534"/>
      <c r="L573" s="534"/>
      <c r="M573" s="533"/>
    </row>
    <row r="574" spans="1:13" x14ac:dyDescent="0.15">
      <c r="A574" s="535"/>
      <c r="B574" s="534"/>
      <c r="C574" s="534"/>
      <c r="D574" s="534"/>
      <c r="E574" s="534"/>
      <c r="F574" s="534"/>
      <c r="G574" s="534"/>
      <c r="H574" s="534"/>
      <c r="I574" s="534"/>
      <c r="J574" s="534"/>
      <c r="K574" s="534"/>
      <c r="L574" s="534"/>
      <c r="M574" s="533"/>
    </row>
    <row r="575" spans="1:13" x14ac:dyDescent="0.15">
      <c r="A575" s="535"/>
      <c r="B575" s="534"/>
      <c r="C575" s="534"/>
      <c r="D575" s="534"/>
      <c r="E575" s="534"/>
      <c r="F575" s="534"/>
      <c r="G575" s="534"/>
      <c r="H575" s="534"/>
      <c r="I575" s="534"/>
      <c r="J575" s="534"/>
      <c r="K575" s="534"/>
      <c r="L575" s="534"/>
      <c r="M575" s="533"/>
    </row>
    <row r="576" spans="1:13" x14ac:dyDescent="0.15">
      <c r="A576" s="535"/>
      <c r="B576" s="534"/>
      <c r="C576" s="534"/>
      <c r="D576" s="534"/>
      <c r="E576" s="534"/>
      <c r="F576" s="534"/>
      <c r="G576" s="534"/>
      <c r="H576" s="534"/>
      <c r="I576" s="534"/>
      <c r="J576" s="534"/>
      <c r="K576" s="534"/>
      <c r="L576" s="534"/>
      <c r="M576" s="533"/>
    </row>
    <row r="577" spans="1:13" x14ac:dyDescent="0.15">
      <c r="A577" s="535"/>
      <c r="B577" s="534"/>
      <c r="C577" s="534"/>
      <c r="D577" s="534"/>
      <c r="E577" s="534"/>
      <c r="F577" s="534"/>
      <c r="G577" s="534"/>
      <c r="H577" s="534"/>
      <c r="I577" s="534"/>
      <c r="J577" s="534"/>
      <c r="K577" s="534"/>
      <c r="L577" s="534"/>
      <c r="M577" s="533"/>
    </row>
    <row r="578" spans="1:13" x14ac:dyDescent="0.15">
      <c r="A578" s="535"/>
      <c r="B578" s="534"/>
      <c r="C578" s="534"/>
      <c r="D578" s="534"/>
      <c r="E578" s="534"/>
      <c r="F578" s="534"/>
      <c r="G578" s="534"/>
      <c r="H578" s="534"/>
      <c r="I578" s="534"/>
      <c r="J578" s="534"/>
      <c r="K578" s="534"/>
      <c r="L578" s="534"/>
      <c r="M578" s="533"/>
    </row>
    <row r="579" spans="1:13" x14ac:dyDescent="0.15">
      <c r="A579" s="535"/>
      <c r="B579" s="534"/>
      <c r="C579" s="534"/>
      <c r="D579" s="534"/>
      <c r="E579" s="534"/>
      <c r="F579" s="534"/>
      <c r="G579" s="534"/>
      <c r="H579" s="534"/>
      <c r="I579" s="534"/>
      <c r="J579" s="534"/>
      <c r="K579" s="534"/>
      <c r="L579" s="534"/>
      <c r="M579" s="533"/>
    </row>
    <row r="580" spans="1:13" x14ac:dyDescent="0.15">
      <c r="A580" s="535"/>
      <c r="B580" s="534"/>
      <c r="C580" s="534"/>
      <c r="D580" s="534"/>
      <c r="E580" s="534"/>
      <c r="F580" s="534"/>
      <c r="G580" s="534"/>
      <c r="H580" s="534"/>
      <c r="I580" s="534"/>
      <c r="J580" s="534"/>
      <c r="K580" s="534"/>
      <c r="L580" s="534"/>
      <c r="M580" s="533"/>
    </row>
    <row r="581" spans="1:13" x14ac:dyDescent="0.15">
      <c r="A581" s="535"/>
      <c r="B581" s="534"/>
      <c r="C581" s="534"/>
      <c r="D581" s="534"/>
      <c r="E581" s="534"/>
      <c r="F581" s="534"/>
      <c r="G581" s="534"/>
      <c r="H581" s="534"/>
      <c r="I581" s="534"/>
      <c r="J581" s="534"/>
      <c r="K581" s="534"/>
      <c r="L581" s="534"/>
      <c r="M581" s="533"/>
    </row>
    <row r="582" spans="1:13" x14ac:dyDescent="0.15">
      <c r="A582" s="535"/>
      <c r="B582" s="534"/>
      <c r="C582" s="534"/>
      <c r="D582" s="534"/>
      <c r="E582" s="534"/>
      <c r="F582" s="534"/>
      <c r="G582" s="534"/>
      <c r="H582" s="534"/>
      <c r="I582" s="534"/>
      <c r="J582" s="534"/>
      <c r="K582" s="534"/>
      <c r="L582" s="534"/>
      <c r="M582" s="533"/>
    </row>
    <row r="583" spans="1:13" x14ac:dyDescent="0.15">
      <c r="A583" s="535"/>
      <c r="B583" s="534"/>
      <c r="C583" s="534"/>
      <c r="D583" s="534"/>
      <c r="E583" s="534"/>
      <c r="F583" s="534"/>
      <c r="G583" s="534"/>
      <c r="H583" s="534"/>
      <c r="I583" s="534"/>
      <c r="J583" s="534"/>
      <c r="K583" s="534"/>
      <c r="L583" s="534"/>
      <c r="M583" s="533"/>
    </row>
    <row r="584" spans="1:13" x14ac:dyDescent="0.15">
      <c r="A584" s="535"/>
      <c r="B584" s="534"/>
      <c r="C584" s="534"/>
      <c r="D584" s="534"/>
      <c r="E584" s="534"/>
      <c r="F584" s="534"/>
      <c r="G584" s="534"/>
      <c r="H584" s="534"/>
      <c r="I584" s="534"/>
      <c r="J584" s="534"/>
      <c r="K584" s="534"/>
      <c r="L584" s="534"/>
      <c r="M584" s="533"/>
    </row>
    <row r="585" spans="1:13" x14ac:dyDescent="0.15">
      <c r="A585" s="535"/>
      <c r="B585" s="534"/>
      <c r="C585" s="534"/>
      <c r="D585" s="534"/>
      <c r="E585" s="534"/>
      <c r="F585" s="534"/>
      <c r="G585" s="534"/>
      <c r="H585" s="534"/>
      <c r="I585" s="534"/>
      <c r="J585" s="534"/>
      <c r="K585" s="534"/>
      <c r="L585" s="534"/>
      <c r="M585" s="533"/>
    </row>
    <row r="586" spans="1:13" ht="14" thickBot="1" x14ac:dyDescent="0.2">
      <c r="A586" s="532"/>
      <c r="B586" s="531"/>
      <c r="C586" s="531"/>
      <c r="D586" s="531"/>
      <c r="E586" s="531"/>
      <c r="F586" s="531"/>
      <c r="G586" s="531"/>
      <c r="H586" s="531"/>
      <c r="I586" s="531"/>
      <c r="J586" s="531"/>
      <c r="K586" s="531"/>
      <c r="L586" s="531"/>
      <c r="M586" s="530"/>
    </row>
    <row r="587" spans="1:13" ht="16" x14ac:dyDescent="0.2">
      <c r="A587" s="536"/>
      <c r="B587" s="534"/>
      <c r="C587" s="534"/>
      <c r="D587" s="534"/>
      <c r="E587" s="534"/>
      <c r="F587" s="534"/>
      <c r="G587" s="534"/>
      <c r="H587" s="534"/>
      <c r="I587" s="534"/>
      <c r="J587" s="534"/>
      <c r="K587" s="534"/>
      <c r="L587" s="534"/>
      <c r="M587" s="533"/>
    </row>
    <row r="588" spans="1:13" x14ac:dyDescent="0.15">
      <c r="A588" s="535"/>
      <c r="B588" s="534"/>
      <c r="C588" s="534"/>
      <c r="D588" s="534"/>
      <c r="E588" s="534"/>
      <c r="F588" s="534"/>
      <c r="G588" s="534"/>
      <c r="H588" s="534"/>
      <c r="I588" s="534"/>
      <c r="J588" s="534"/>
      <c r="K588" s="534"/>
      <c r="L588" s="534"/>
      <c r="M588" s="533"/>
    </row>
    <row r="589" spans="1:13" x14ac:dyDescent="0.15">
      <c r="A589" s="535"/>
      <c r="B589" s="534"/>
      <c r="C589" s="534"/>
      <c r="D589" s="534"/>
      <c r="E589" s="534"/>
      <c r="F589" s="534"/>
      <c r="G589" s="534"/>
      <c r="H589" s="534"/>
      <c r="I589" s="534"/>
      <c r="J589" s="534"/>
      <c r="K589" s="534"/>
      <c r="L589" s="534"/>
      <c r="M589" s="533"/>
    </row>
    <row r="590" spans="1:13" x14ac:dyDescent="0.15">
      <c r="A590" s="535"/>
      <c r="B590" s="534"/>
      <c r="C590" s="534"/>
      <c r="D590" s="534"/>
      <c r="E590" s="534"/>
      <c r="F590" s="534"/>
      <c r="G590" s="534"/>
      <c r="H590" s="534"/>
      <c r="I590" s="534"/>
      <c r="J590" s="534"/>
      <c r="K590" s="534"/>
      <c r="L590" s="534"/>
      <c r="M590" s="533"/>
    </row>
    <row r="591" spans="1:13" x14ac:dyDescent="0.15">
      <c r="A591" s="535"/>
      <c r="B591" s="534"/>
      <c r="C591" s="534"/>
      <c r="D591" s="534"/>
      <c r="E591" s="534"/>
      <c r="F591" s="534"/>
      <c r="G591" s="534"/>
      <c r="H591" s="534"/>
      <c r="I591" s="534"/>
      <c r="J591" s="534"/>
      <c r="K591" s="534"/>
      <c r="L591" s="534"/>
      <c r="M591" s="533"/>
    </row>
    <row r="592" spans="1:13" x14ac:dyDescent="0.15">
      <c r="A592" s="535"/>
      <c r="B592" s="534"/>
      <c r="C592" s="534"/>
      <c r="D592" s="534"/>
      <c r="E592" s="534"/>
      <c r="F592" s="534"/>
      <c r="G592" s="534"/>
      <c r="H592" s="534"/>
      <c r="I592" s="534"/>
      <c r="J592" s="534"/>
      <c r="K592" s="534"/>
      <c r="L592" s="534"/>
      <c r="M592" s="533"/>
    </row>
    <row r="593" spans="1:13" x14ac:dyDescent="0.15">
      <c r="A593" s="535"/>
      <c r="B593" s="534"/>
      <c r="C593" s="534"/>
      <c r="D593" s="534"/>
      <c r="E593" s="534"/>
      <c r="F593" s="534"/>
      <c r="G593" s="534"/>
      <c r="H593" s="534"/>
      <c r="I593" s="534"/>
      <c r="J593" s="534"/>
      <c r="K593" s="534"/>
      <c r="L593" s="534"/>
      <c r="M593" s="533"/>
    </row>
    <row r="594" spans="1:13" x14ac:dyDescent="0.15">
      <c r="A594" s="535"/>
      <c r="B594" s="534"/>
      <c r="C594" s="534"/>
      <c r="D594" s="534"/>
      <c r="E594" s="534"/>
      <c r="F594" s="534"/>
      <c r="G594" s="534"/>
      <c r="H594" s="534"/>
      <c r="I594" s="534"/>
      <c r="J594" s="534"/>
      <c r="K594" s="534"/>
      <c r="L594" s="534"/>
      <c r="M594" s="533"/>
    </row>
    <row r="595" spans="1:13" x14ac:dyDescent="0.15">
      <c r="A595" s="535"/>
      <c r="B595" s="534"/>
      <c r="C595" s="534"/>
      <c r="D595" s="534"/>
      <c r="E595" s="534"/>
      <c r="F595" s="534"/>
      <c r="G595" s="534"/>
      <c r="H595" s="534"/>
      <c r="I595" s="534"/>
      <c r="J595" s="534"/>
      <c r="K595" s="534"/>
      <c r="L595" s="534"/>
      <c r="M595" s="533"/>
    </row>
    <row r="596" spans="1:13" x14ac:dyDescent="0.15">
      <c r="A596" s="535"/>
      <c r="B596" s="534"/>
      <c r="C596" s="534"/>
      <c r="D596" s="534"/>
      <c r="E596" s="534"/>
      <c r="F596" s="534"/>
      <c r="G596" s="534"/>
      <c r="H596" s="534"/>
      <c r="I596" s="534"/>
      <c r="J596" s="534"/>
      <c r="K596" s="534"/>
      <c r="L596" s="534"/>
      <c r="M596" s="533"/>
    </row>
    <row r="597" spans="1:13" x14ac:dyDescent="0.15">
      <c r="A597" s="535"/>
      <c r="B597" s="534"/>
      <c r="C597" s="534"/>
      <c r="D597" s="534"/>
      <c r="E597" s="534"/>
      <c r="F597" s="534"/>
      <c r="G597" s="534"/>
      <c r="H597" s="534"/>
      <c r="I597" s="534"/>
      <c r="J597" s="534"/>
      <c r="K597" s="534"/>
      <c r="L597" s="534"/>
      <c r="M597" s="533"/>
    </row>
    <row r="598" spans="1:13" x14ac:dyDescent="0.15">
      <c r="A598" s="535"/>
      <c r="B598" s="534"/>
      <c r="C598" s="534"/>
      <c r="D598" s="534"/>
      <c r="E598" s="534"/>
      <c r="F598" s="534"/>
      <c r="G598" s="534"/>
      <c r="H598" s="534"/>
      <c r="I598" s="534"/>
      <c r="J598" s="534"/>
      <c r="K598" s="534"/>
      <c r="L598" s="534"/>
      <c r="M598" s="533"/>
    </row>
    <row r="599" spans="1:13" x14ac:dyDescent="0.15">
      <c r="A599" s="535"/>
      <c r="B599" s="534"/>
      <c r="C599" s="534"/>
      <c r="D599" s="534"/>
      <c r="E599" s="534"/>
      <c r="F599" s="534"/>
      <c r="G599" s="534"/>
      <c r="H599" s="534"/>
      <c r="I599" s="534"/>
      <c r="J599" s="534"/>
      <c r="K599" s="534"/>
      <c r="L599" s="534"/>
      <c r="M599" s="533"/>
    </row>
    <row r="600" spans="1:13" x14ac:dyDescent="0.15">
      <c r="A600" s="535"/>
      <c r="B600" s="534"/>
      <c r="C600" s="534"/>
      <c r="D600" s="534"/>
      <c r="E600" s="534"/>
      <c r="F600" s="534"/>
      <c r="G600" s="534"/>
      <c r="H600" s="534"/>
      <c r="I600" s="534"/>
      <c r="J600" s="534"/>
      <c r="K600" s="534"/>
      <c r="L600" s="534"/>
      <c r="M600" s="533"/>
    </row>
    <row r="601" spans="1:13" x14ac:dyDescent="0.15">
      <c r="A601" s="535"/>
      <c r="B601" s="534"/>
      <c r="C601" s="534"/>
      <c r="D601" s="534"/>
      <c r="E601" s="534"/>
      <c r="F601" s="534"/>
      <c r="G601" s="534"/>
      <c r="H601" s="534"/>
      <c r="I601" s="534"/>
      <c r="J601" s="534"/>
      <c r="K601" s="534"/>
      <c r="L601" s="534"/>
      <c r="M601" s="533"/>
    </row>
    <row r="602" spans="1:13" x14ac:dyDescent="0.15">
      <c r="A602" s="535"/>
      <c r="B602" s="534"/>
      <c r="C602" s="534"/>
      <c r="D602" s="534"/>
      <c r="E602" s="534"/>
      <c r="F602" s="534"/>
      <c r="G602" s="534"/>
      <c r="H602" s="534"/>
      <c r="I602" s="534"/>
      <c r="J602" s="534"/>
      <c r="K602" s="534"/>
      <c r="L602" s="534"/>
      <c r="M602" s="533"/>
    </row>
    <row r="603" spans="1:13" x14ac:dyDescent="0.15">
      <c r="A603" s="535"/>
      <c r="B603" s="534"/>
      <c r="C603" s="534"/>
      <c r="D603" s="534"/>
      <c r="E603" s="534"/>
      <c r="F603" s="534"/>
      <c r="G603" s="534"/>
      <c r="H603" s="534"/>
      <c r="I603" s="534"/>
      <c r="J603" s="534"/>
      <c r="K603" s="534"/>
      <c r="L603" s="534"/>
      <c r="M603" s="533"/>
    </row>
    <row r="604" spans="1:13" x14ac:dyDescent="0.15">
      <c r="A604" s="535"/>
      <c r="B604" s="534"/>
      <c r="C604" s="534"/>
      <c r="D604" s="534"/>
      <c r="E604" s="534"/>
      <c r="F604" s="534"/>
      <c r="G604" s="534"/>
      <c r="H604" s="534"/>
      <c r="I604" s="534"/>
      <c r="J604" s="534"/>
      <c r="K604" s="534"/>
      <c r="L604" s="534"/>
      <c r="M604" s="533"/>
    </row>
    <row r="605" spans="1:13" x14ac:dyDescent="0.15">
      <c r="A605" s="535"/>
      <c r="B605" s="534"/>
      <c r="C605" s="534"/>
      <c r="D605" s="534"/>
      <c r="E605" s="534"/>
      <c r="F605" s="534"/>
      <c r="G605" s="534"/>
      <c r="H605" s="534"/>
      <c r="I605" s="534"/>
      <c r="J605" s="534"/>
      <c r="K605" s="534"/>
      <c r="L605" s="534"/>
      <c r="M605" s="533"/>
    </row>
    <row r="606" spans="1:13" x14ac:dyDescent="0.15">
      <c r="A606" s="535"/>
      <c r="B606" s="534"/>
      <c r="C606" s="534"/>
      <c r="D606" s="534"/>
      <c r="E606" s="534"/>
      <c r="F606" s="534"/>
      <c r="G606" s="534"/>
      <c r="H606" s="534"/>
      <c r="I606" s="534"/>
      <c r="J606" s="534"/>
      <c r="K606" s="534"/>
      <c r="L606" s="534"/>
      <c r="M606" s="533"/>
    </row>
    <row r="607" spans="1:13" x14ac:dyDescent="0.15">
      <c r="A607" s="535"/>
      <c r="B607" s="534"/>
      <c r="C607" s="534"/>
      <c r="D607" s="534"/>
      <c r="E607" s="534"/>
      <c r="F607" s="534"/>
      <c r="G607" s="534"/>
      <c r="H607" s="534"/>
      <c r="I607" s="534"/>
      <c r="J607" s="534"/>
      <c r="K607" s="534"/>
      <c r="L607" s="534"/>
      <c r="M607" s="533"/>
    </row>
    <row r="608" spans="1:13" x14ac:dyDescent="0.15">
      <c r="A608" s="535"/>
      <c r="B608" s="534"/>
      <c r="C608" s="534"/>
      <c r="D608" s="534"/>
      <c r="E608" s="534"/>
      <c r="F608" s="534"/>
      <c r="G608" s="534"/>
      <c r="H608" s="534"/>
      <c r="I608" s="534"/>
      <c r="J608" s="534"/>
      <c r="K608" s="534"/>
      <c r="L608" s="534"/>
      <c r="M608" s="533"/>
    </row>
    <row r="609" spans="1:13" x14ac:dyDescent="0.15">
      <c r="A609" s="535"/>
      <c r="B609" s="534"/>
      <c r="C609" s="534"/>
      <c r="D609" s="534"/>
      <c r="E609" s="534"/>
      <c r="F609" s="534"/>
      <c r="G609" s="534"/>
      <c r="H609" s="534"/>
      <c r="I609" s="534"/>
      <c r="J609" s="534"/>
      <c r="K609" s="534"/>
      <c r="L609" s="534"/>
      <c r="M609" s="533"/>
    </row>
    <row r="610" spans="1:13" x14ac:dyDescent="0.15">
      <c r="A610" s="535"/>
      <c r="B610" s="534"/>
      <c r="C610" s="534"/>
      <c r="D610" s="534"/>
      <c r="E610" s="534"/>
      <c r="F610" s="534"/>
      <c r="G610" s="534"/>
      <c r="H610" s="534"/>
      <c r="I610" s="534"/>
      <c r="J610" s="534"/>
      <c r="K610" s="534"/>
      <c r="L610" s="534"/>
      <c r="M610" s="533"/>
    </row>
    <row r="611" spans="1:13" x14ac:dyDescent="0.15">
      <c r="A611" s="535"/>
      <c r="B611" s="534"/>
      <c r="C611" s="534"/>
      <c r="D611" s="534"/>
      <c r="E611" s="534"/>
      <c r="F611" s="534"/>
      <c r="G611" s="534"/>
      <c r="H611" s="534"/>
      <c r="I611" s="534"/>
      <c r="J611" s="534"/>
      <c r="K611" s="534"/>
      <c r="L611" s="534"/>
      <c r="M611" s="533"/>
    </row>
    <row r="612" spans="1:13" x14ac:dyDescent="0.15">
      <c r="A612" s="535"/>
      <c r="B612" s="534"/>
      <c r="C612" s="534"/>
      <c r="D612" s="534"/>
      <c r="E612" s="534"/>
      <c r="F612" s="534"/>
      <c r="G612" s="534"/>
      <c r="H612" s="534"/>
      <c r="I612" s="534"/>
      <c r="J612" s="534"/>
      <c r="K612" s="534"/>
      <c r="L612" s="534"/>
      <c r="M612" s="533"/>
    </row>
    <row r="613" spans="1:13" x14ac:dyDescent="0.15">
      <c r="A613" s="535"/>
      <c r="B613" s="534"/>
      <c r="C613" s="534"/>
      <c r="D613" s="534"/>
      <c r="E613" s="534"/>
      <c r="F613" s="534"/>
      <c r="G613" s="534"/>
      <c r="H613" s="534"/>
      <c r="I613" s="534"/>
      <c r="J613" s="534"/>
      <c r="K613" s="534"/>
      <c r="L613" s="534"/>
      <c r="M613" s="533"/>
    </row>
    <row r="614" spans="1:13" x14ac:dyDescent="0.15">
      <c r="A614" s="535"/>
      <c r="B614" s="534"/>
      <c r="C614" s="534"/>
      <c r="D614" s="534"/>
      <c r="E614" s="534"/>
      <c r="F614" s="534"/>
      <c r="G614" s="534"/>
      <c r="H614" s="534"/>
      <c r="I614" s="534"/>
      <c r="J614" s="534"/>
      <c r="K614" s="534"/>
      <c r="L614" s="534"/>
      <c r="M614" s="533"/>
    </row>
    <row r="615" spans="1:13" x14ac:dyDescent="0.15">
      <c r="A615" s="535"/>
      <c r="B615" s="534"/>
      <c r="C615" s="534"/>
      <c r="D615" s="534"/>
      <c r="E615" s="534"/>
      <c r="F615" s="534"/>
      <c r="G615" s="534"/>
      <c r="H615" s="534"/>
      <c r="I615" s="534"/>
      <c r="J615" s="534"/>
      <c r="K615" s="534"/>
      <c r="L615" s="534"/>
      <c r="M615" s="533"/>
    </row>
    <row r="616" spans="1:13" x14ac:dyDescent="0.15">
      <c r="A616" s="535"/>
      <c r="B616" s="534"/>
      <c r="C616" s="534"/>
      <c r="D616" s="534"/>
      <c r="E616" s="534"/>
      <c r="F616" s="534"/>
      <c r="G616" s="534"/>
      <c r="H616" s="534"/>
      <c r="I616" s="534"/>
      <c r="J616" s="534"/>
      <c r="K616" s="534"/>
      <c r="L616" s="534"/>
      <c r="M616" s="533"/>
    </row>
    <row r="617" spans="1:13" x14ac:dyDescent="0.15">
      <c r="A617" s="535"/>
      <c r="B617" s="534"/>
      <c r="C617" s="534"/>
      <c r="D617" s="534"/>
      <c r="E617" s="534"/>
      <c r="F617" s="534"/>
      <c r="G617" s="534"/>
      <c r="H617" s="534"/>
      <c r="I617" s="534"/>
      <c r="J617" s="534"/>
      <c r="K617" s="534"/>
      <c r="L617" s="534"/>
      <c r="M617" s="533"/>
    </row>
    <row r="618" spans="1:13" x14ac:dyDescent="0.15">
      <c r="A618" s="535"/>
      <c r="B618" s="534"/>
      <c r="C618" s="534"/>
      <c r="D618" s="534"/>
      <c r="E618" s="534"/>
      <c r="F618" s="534"/>
      <c r="G618" s="534"/>
      <c r="H618" s="534"/>
      <c r="I618" s="534"/>
      <c r="J618" s="534"/>
      <c r="K618" s="534"/>
      <c r="L618" s="534"/>
      <c r="M618" s="533"/>
    </row>
    <row r="619" spans="1:13" x14ac:dyDescent="0.15">
      <c r="A619" s="535"/>
      <c r="B619" s="534"/>
      <c r="C619" s="534"/>
      <c r="D619" s="534"/>
      <c r="E619" s="534"/>
      <c r="F619" s="534"/>
      <c r="G619" s="534"/>
      <c r="H619" s="534"/>
      <c r="I619" s="534"/>
      <c r="J619" s="534"/>
      <c r="K619" s="534"/>
      <c r="L619" s="534"/>
      <c r="M619" s="533"/>
    </row>
    <row r="620" spans="1:13" x14ac:dyDescent="0.15">
      <c r="A620" s="535"/>
      <c r="B620" s="534"/>
      <c r="C620" s="534"/>
      <c r="D620" s="534"/>
      <c r="E620" s="534"/>
      <c r="F620" s="534"/>
      <c r="G620" s="534"/>
      <c r="H620" s="534"/>
      <c r="I620" s="534"/>
      <c r="J620" s="534"/>
      <c r="K620" s="534"/>
      <c r="L620" s="534"/>
      <c r="M620" s="533"/>
    </row>
    <row r="621" spans="1:13" x14ac:dyDescent="0.15">
      <c r="A621" s="535"/>
      <c r="B621" s="534"/>
      <c r="C621" s="534"/>
      <c r="D621" s="534"/>
      <c r="E621" s="534"/>
      <c r="F621" s="534"/>
      <c r="G621" s="534"/>
      <c r="H621" s="534"/>
      <c r="I621" s="534"/>
      <c r="J621" s="534"/>
      <c r="K621" s="534"/>
      <c r="L621" s="534"/>
      <c r="M621" s="533"/>
    </row>
    <row r="622" spans="1:13" x14ac:dyDescent="0.15">
      <c r="A622" s="535"/>
      <c r="B622" s="534"/>
      <c r="C622" s="534"/>
      <c r="D622" s="534"/>
      <c r="E622" s="534"/>
      <c r="F622" s="534"/>
      <c r="G622" s="534"/>
      <c r="H622" s="534"/>
      <c r="I622" s="534"/>
      <c r="J622" s="534"/>
      <c r="K622" s="534"/>
      <c r="L622" s="534"/>
      <c r="M622" s="533"/>
    </row>
    <row r="623" spans="1:13" x14ac:dyDescent="0.15">
      <c r="A623" s="535"/>
      <c r="B623" s="534"/>
      <c r="C623" s="534"/>
      <c r="D623" s="534"/>
      <c r="E623" s="534"/>
      <c r="F623" s="534"/>
      <c r="G623" s="534"/>
      <c r="H623" s="534"/>
      <c r="I623" s="534"/>
      <c r="J623" s="534"/>
      <c r="K623" s="534"/>
      <c r="L623" s="534"/>
      <c r="M623" s="533"/>
    </row>
    <row r="624" spans="1:13" x14ac:dyDescent="0.15">
      <c r="A624" s="535"/>
      <c r="B624" s="534"/>
      <c r="C624" s="534"/>
      <c r="D624" s="534"/>
      <c r="E624" s="534"/>
      <c r="F624" s="534"/>
      <c r="G624" s="534"/>
      <c r="H624" s="534"/>
      <c r="I624" s="534"/>
      <c r="J624" s="534"/>
      <c r="K624" s="534"/>
      <c r="L624" s="534"/>
      <c r="M624" s="533"/>
    </row>
    <row r="625" spans="1:13" x14ac:dyDescent="0.15">
      <c r="A625" s="535"/>
      <c r="B625" s="534"/>
      <c r="C625" s="534"/>
      <c r="D625" s="534"/>
      <c r="E625" s="534"/>
      <c r="F625" s="534"/>
      <c r="G625" s="534"/>
      <c r="H625" s="534"/>
      <c r="I625" s="534"/>
      <c r="J625" s="534"/>
      <c r="K625" s="534"/>
      <c r="L625" s="534"/>
      <c r="M625" s="533"/>
    </row>
    <row r="626" spans="1:13" x14ac:dyDescent="0.15">
      <c r="A626" s="535"/>
      <c r="B626" s="534"/>
      <c r="C626" s="534"/>
      <c r="D626" s="534"/>
      <c r="E626" s="534"/>
      <c r="F626" s="534"/>
      <c r="G626" s="534"/>
      <c r="H626" s="534"/>
      <c r="I626" s="534"/>
      <c r="J626" s="534"/>
      <c r="K626" s="534"/>
      <c r="L626" s="534"/>
      <c r="M626" s="533"/>
    </row>
    <row r="627" spans="1:13" x14ac:dyDescent="0.15">
      <c r="A627" s="535"/>
      <c r="B627" s="534"/>
      <c r="C627" s="534"/>
      <c r="D627" s="534"/>
      <c r="E627" s="534"/>
      <c r="F627" s="534"/>
      <c r="G627" s="534"/>
      <c r="H627" s="534"/>
      <c r="I627" s="534"/>
      <c r="J627" s="534"/>
      <c r="K627" s="534"/>
      <c r="L627" s="534"/>
      <c r="M627" s="533"/>
    </row>
    <row r="628" spans="1:13" x14ac:dyDescent="0.15">
      <c r="A628" s="535"/>
      <c r="B628" s="534"/>
      <c r="C628" s="534"/>
      <c r="D628" s="534"/>
      <c r="E628" s="534"/>
      <c r="F628" s="534"/>
      <c r="G628" s="534"/>
      <c r="H628" s="534"/>
      <c r="I628" s="534"/>
      <c r="J628" s="534"/>
      <c r="K628" s="534"/>
      <c r="L628" s="534"/>
      <c r="M628" s="533"/>
    </row>
    <row r="629" spans="1:13" x14ac:dyDescent="0.15">
      <c r="A629" s="535"/>
      <c r="B629" s="534"/>
      <c r="C629" s="534"/>
      <c r="D629" s="534"/>
      <c r="E629" s="534"/>
      <c r="F629" s="534"/>
      <c r="G629" s="534"/>
      <c r="H629" s="534"/>
      <c r="I629" s="534"/>
      <c r="J629" s="534"/>
      <c r="K629" s="534"/>
      <c r="L629" s="534"/>
      <c r="M629" s="533"/>
    </row>
    <row r="630" spans="1:13" x14ac:dyDescent="0.15">
      <c r="A630" s="535"/>
      <c r="B630" s="534"/>
      <c r="C630" s="534"/>
      <c r="D630" s="534"/>
      <c r="E630" s="534"/>
      <c r="F630" s="534"/>
      <c r="G630" s="534"/>
      <c r="H630" s="534"/>
      <c r="I630" s="534"/>
      <c r="J630" s="534"/>
      <c r="K630" s="534"/>
      <c r="L630" s="534"/>
      <c r="M630" s="533"/>
    </row>
    <row r="631" spans="1:13" x14ac:dyDescent="0.15">
      <c r="A631" s="535"/>
      <c r="B631" s="534"/>
      <c r="C631" s="534"/>
      <c r="D631" s="534"/>
      <c r="E631" s="534"/>
      <c r="F631" s="534"/>
      <c r="G631" s="534"/>
      <c r="H631" s="534"/>
      <c r="I631" s="534"/>
      <c r="J631" s="534"/>
      <c r="K631" s="534"/>
      <c r="L631" s="534"/>
      <c r="M631" s="533"/>
    </row>
    <row r="632" spans="1:13" x14ac:dyDescent="0.15">
      <c r="A632" s="535"/>
      <c r="B632" s="534"/>
      <c r="C632" s="534"/>
      <c r="D632" s="534"/>
      <c r="E632" s="534"/>
      <c r="F632" s="534"/>
      <c r="G632" s="534"/>
      <c r="H632" s="534"/>
      <c r="I632" s="534"/>
      <c r="J632" s="534"/>
      <c r="K632" s="534"/>
      <c r="L632" s="534"/>
      <c r="M632" s="533"/>
    </row>
    <row r="633" spans="1:13" x14ac:dyDescent="0.15">
      <c r="A633" s="535"/>
      <c r="B633" s="534"/>
      <c r="C633" s="534"/>
      <c r="D633" s="534"/>
      <c r="E633" s="534"/>
      <c r="F633" s="534"/>
      <c r="G633" s="534"/>
      <c r="H633" s="534"/>
      <c r="I633" s="534"/>
      <c r="J633" s="534"/>
      <c r="K633" s="534"/>
      <c r="L633" s="534"/>
      <c r="M633" s="533"/>
    </row>
    <row r="634" spans="1:13" x14ac:dyDescent="0.15">
      <c r="A634" s="535"/>
      <c r="B634" s="534"/>
      <c r="C634" s="534"/>
      <c r="D634" s="534"/>
      <c r="E634" s="534"/>
      <c r="F634" s="534"/>
      <c r="G634" s="534"/>
      <c r="H634" s="534"/>
      <c r="I634" s="534"/>
      <c r="J634" s="534"/>
      <c r="K634" s="534"/>
      <c r="L634" s="534"/>
      <c r="M634" s="533"/>
    </row>
    <row r="635" spans="1:13" x14ac:dyDescent="0.15">
      <c r="A635" s="535"/>
      <c r="B635" s="534"/>
      <c r="C635" s="534"/>
      <c r="D635" s="534"/>
      <c r="E635" s="534"/>
      <c r="F635" s="534"/>
      <c r="G635" s="534"/>
      <c r="H635" s="534"/>
      <c r="I635" s="534"/>
      <c r="J635" s="534"/>
      <c r="K635" s="534"/>
      <c r="L635" s="534"/>
      <c r="M635" s="533"/>
    </row>
    <row r="636" spans="1:13" x14ac:dyDescent="0.15">
      <c r="A636" s="535"/>
      <c r="B636" s="534"/>
      <c r="C636" s="534"/>
      <c r="D636" s="534"/>
      <c r="E636" s="534"/>
      <c r="F636" s="534"/>
      <c r="G636" s="534"/>
      <c r="H636" s="534"/>
      <c r="I636" s="534"/>
      <c r="J636" s="534"/>
      <c r="K636" s="534"/>
      <c r="L636" s="534"/>
      <c r="M636" s="533"/>
    </row>
    <row r="637" spans="1:13" x14ac:dyDescent="0.15">
      <c r="A637" s="535"/>
      <c r="B637" s="534"/>
      <c r="C637" s="534"/>
      <c r="D637" s="534"/>
      <c r="E637" s="534"/>
      <c r="F637" s="534"/>
      <c r="G637" s="534"/>
      <c r="H637" s="534"/>
      <c r="I637" s="534"/>
      <c r="J637" s="534"/>
      <c r="K637" s="534"/>
      <c r="L637" s="534"/>
      <c r="M637" s="533"/>
    </row>
    <row r="638" spans="1:13" x14ac:dyDescent="0.15">
      <c r="A638" s="535"/>
      <c r="B638" s="534"/>
      <c r="C638" s="534"/>
      <c r="D638" s="534"/>
      <c r="E638" s="534"/>
      <c r="F638" s="534"/>
      <c r="G638" s="534"/>
      <c r="H638" s="534"/>
      <c r="I638" s="534"/>
      <c r="J638" s="534"/>
      <c r="K638" s="534"/>
      <c r="L638" s="534"/>
      <c r="M638" s="533"/>
    </row>
    <row r="639" spans="1:13" x14ac:dyDescent="0.15">
      <c r="A639" s="535"/>
      <c r="B639" s="534"/>
      <c r="C639" s="534"/>
      <c r="D639" s="534"/>
      <c r="E639" s="534"/>
      <c r="F639" s="534"/>
      <c r="G639" s="534"/>
      <c r="H639" s="534"/>
      <c r="I639" s="534"/>
      <c r="J639" s="534"/>
      <c r="K639" s="534"/>
      <c r="L639" s="534"/>
      <c r="M639" s="533"/>
    </row>
    <row r="640" spans="1:13" x14ac:dyDescent="0.15">
      <c r="A640" s="535"/>
      <c r="B640" s="534"/>
      <c r="C640" s="534"/>
      <c r="D640" s="534"/>
      <c r="E640" s="534"/>
      <c r="F640" s="534"/>
      <c r="G640" s="534"/>
      <c r="H640" s="534"/>
      <c r="I640" s="534"/>
      <c r="J640" s="534"/>
      <c r="K640" s="534"/>
      <c r="L640" s="534"/>
      <c r="M640" s="533"/>
    </row>
    <row r="641" spans="1:13" x14ac:dyDescent="0.15">
      <c r="A641" s="535"/>
      <c r="B641" s="534"/>
      <c r="C641" s="534"/>
      <c r="D641" s="534"/>
      <c r="E641" s="534"/>
      <c r="F641" s="534"/>
      <c r="G641" s="534"/>
      <c r="H641" s="534"/>
      <c r="I641" s="534"/>
      <c r="J641" s="534"/>
      <c r="K641" s="534"/>
      <c r="L641" s="534"/>
      <c r="M641" s="533"/>
    </row>
    <row r="642" spans="1:13" x14ac:dyDescent="0.15">
      <c r="A642" s="535"/>
      <c r="B642" s="534"/>
      <c r="C642" s="534"/>
      <c r="D642" s="534"/>
      <c r="E642" s="534"/>
      <c r="F642" s="534"/>
      <c r="G642" s="534"/>
      <c r="H642" s="534"/>
      <c r="I642" s="534"/>
      <c r="J642" s="534"/>
      <c r="K642" s="534"/>
      <c r="L642" s="534"/>
      <c r="M642" s="533"/>
    </row>
    <row r="643" spans="1:13" x14ac:dyDescent="0.15">
      <c r="A643" s="535"/>
      <c r="B643" s="534"/>
      <c r="C643" s="534"/>
      <c r="D643" s="534"/>
      <c r="E643" s="534"/>
      <c r="F643" s="534"/>
      <c r="G643" s="534"/>
      <c r="H643" s="534"/>
      <c r="I643" s="534"/>
      <c r="J643" s="534"/>
      <c r="K643" s="534"/>
      <c r="L643" s="534"/>
      <c r="M643" s="533"/>
    </row>
    <row r="644" spans="1:13" x14ac:dyDescent="0.15">
      <c r="A644" s="535"/>
      <c r="B644" s="534"/>
      <c r="C644" s="534"/>
      <c r="D644" s="534"/>
      <c r="E644" s="534"/>
      <c r="F644" s="534"/>
      <c r="G644" s="534"/>
      <c r="H644" s="534"/>
      <c r="I644" s="534"/>
      <c r="J644" s="534"/>
      <c r="K644" s="534"/>
      <c r="L644" s="534"/>
      <c r="M644" s="533"/>
    </row>
    <row r="645" spans="1:13" x14ac:dyDescent="0.15">
      <c r="A645" s="535"/>
      <c r="B645" s="534"/>
      <c r="C645" s="534"/>
      <c r="D645" s="534"/>
      <c r="E645" s="534"/>
      <c r="F645" s="534"/>
      <c r="G645" s="534"/>
      <c r="H645" s="534"/>
      <c r="I645" s="534"/>
      <c r="J645" s="534"/>
      <c r="K645" s="534"/>
      <c r="L645" s="534"/>
      <c r="M645" s="533"/>
    </row>
    <row r="646" spans="1:13" x14ac:dyDescent="0.15">
      <c r="A646" s="535"/>
      <c r="B646" s="534"/>
      <c r="C646" s="534"/>
      <c r="D646" s="534"/>
      <c r="E646" s="534"/>
      <c r="F646" s="534"/>
      <c r="G646" s="534"/>
      <c r="H646" s="534"/>
      <c r="I646" s="534"/>
      <c r="J646" s="534"/>
      <c r="K646" s="534"/>
      <c r="L646" s="534"/>
      <c r="M646" s="533"/>
    </row>
    <row r="647" spans="1:13" x14ac:dyDescent="0.15">
      <c r="A647" s="535"/>
      <c r="B647" s="534"/>
      <c r="C647" s="534"/>
      <c r="D647" s="534"/>
      <c r="E647" s="534"/>
      <c r="F647" s="534"/>
      <c r="G647" s="534"/>
      <c r="H647" s="534"/>
      <c r="I647" s="534"/>
      <c r="J647" s="534"/>
      <c r="K647" s="534"/>
      <c r="L647" s="534"/>
      <c r="M647" s="533"/>
    </row>
    <row r="648" spans="1:13" x14ac:dyDescent="0.15">
      <c r="A648" s="535"/>
      <c r="B648" s="534"/>
      <c r="C648" s="534"/>
      <c r="D648" s="534"/>
      <c r="E648" s="534"/>
      <c r="F648" s="534"/>
      <c r="G648" s="534"/>
      <c r="H648" s="534"/>
      <c r="I648" s="534"/>
      <c r="J648" s="534"/>
      <c r="K648" s="534"/>
      <c r="L648" s="534"/>
      <c r="M648" s="533"/>
    </row>
    <row r="649" spans="1:13" x14ac:dyDescent="0.15">
      <c r="A649" s="535"/>
      <c r="B649" s="534"/>
      <c r="C649" s="534"/>
      <c r="D649" s="534"/>
      <c r="E649" s="534"/>
      <c r="F649" s="534"/>
      <c r="G649" s="534"/>
      <c r="H649" s="534"/>
      <c r="I649" s="534"/>
      <c r="J649" s="534"/>
      <c r="K649" s="534"/>
      <c r="L649" s="534"/>
      <c r="M649" s="533"/>
    </row>
    <row r="650" spans="1:13" x14ac:dyDescent="0.15">
      <c r="A650" s="535"/>
      <c r="B650" s="534"/>
      <c r="C650" s="534"/>
      <c r="D650" s="534"/>
      <c r="E650" s="534"/>
      <c r="F650" s="534"/>
      <c r="G650" s="534"/>
      <c r="H650" s="534"/>
      <c r="I650" s="534"/>
      <c r="J650" s="534"/>
      <c r="K650" s="534"/>
      <c r="L650" s="534"/>
      <c r="M650" s="533"/>
    </row>
    <row r="651" spans="1:13" x14ac:dyDescent="0.15">
      <c r="A651" s="535"/>
      <c r="B651" s="534"/>
      <c r="C651" s="534"/>
      <c r="D651" s="534"/>
      <c r="E651" s="534"/>
      <c r="F651" s="534"/>
      <c r="G651" s="534"/>
      <c r="H651" s="534"/>
      <c r="I651" s="534"/>
      <c r="J651" s="534"/>
      <c r="K651" s="534"/>
      <c r="L651" s="534"/>
      <c r="M651" s="533"/>
    </row>
    <row r="652" spans="1:13" x14ac:dyDescent="0.15">
      <c r="A652" s="535"/>
      <c r="B652" s="534"/>
      <c r="C652" s="534"/>
      <c r="D652" s="534"/>
      <c r="E652" s="534"/>
      <c r="F652" s="534"/>
      <c r="G652" s="534"/>
      <c r="H652" s="534"/>
      <c r="I652" s="534"/>
      <c r="J652" s="534"/>
      <c r="K652" s="534"/>
      <c r="L652" s="534"/>
      <c r="M652" s="533"/>
    </row>
    <row r="653" spans="1:13" x14ac:dyDescent="0.15">
      <c r="A653" s="535"/>
      <c r="B653" s="534"/>
      <c r="C653" s="534"/>
      <c r="D653" s="534"/>
      <c r="E653" s="534"/>
      <c r="F653" s="534"/>
      <c r="G653" s="534"/>
      <c r="H653" s="534"/>
      <c r="I653" s="534"/>
      <c r="J653" s="534"/>
      <c r="K653" s="534"/>
      <c r="L653" s="534"/>
      <c r="M653" s="533"/>
    </row>
    <row r="654" spans="1:13" x14ac:dyDescent="0.15">
      <c r="A654" s="535"/>
      <c r="B654" s="534"/>
      <c r="C654" s="534"/>
      <c r="D654" s="534"/>
      <c r="E654" s="534"/>
      <c r="F654" s="534"/>
      <c r="G654" s="534"/>
      <c r="H654" s="534"/>
      <c r="I654" s="534"/>
      <c r="J654" s="534"/>
      <c r="K654" s="534"/>
      <c r="L654" s="534"/>
      <c r="M654" s="533"/>
    </row>
    <row r="655" spans="1:13" x14ac:dyDescent="0.15">
      <c r="A655" s="535"/>
      <c r="B655" s="534"/>
      <c r="C655" s="534"/>
      <c r="D655" s="534"/>
      <c r="E655" s="534"/>
      <c r="F655" s="534"/>
      <c r="G655" s="534"/>
      <c r="H655" s="534"/>
      <c r="I655" s="534"/>
      <c r="J655" s="534"/>
      <c r="K655" s="534"/>
      <c r="L655" s="534"/>
      <c r="M655" s="533"/>
    </row>
    <row r="656" spans="1:13" x14ac:dyDescent="0.15">
      <c r="A656" s="535"/>
      <c r="B656" s="534"/>
      <c r="C656" s="534"/>
      <c r="D656" s="534"/>
      <c r="E656" s="534"/>
      <c r="F656" s="534"/>
      <c r="G656" s="534"/>
      <c r="H656" s="534"/>
      <c r="I656" s="534"/>
      <c r="J656" s="534"/>
      <c r="K656" s="534"/>
      <c r="L656" s="534"/>
      <c r="M656" s="533"/>
    </row>
    <row r="657" spans="1:13" x14ac:dyDescent="0.15">
      <c r="A657" s="535"/>
      <c r="B657" s="534"/>
      <c r="C657" s="534"/>
      <c r="D657" s="534"/>
      <c r="E657" s="534"/>
      <c r="F657" s="534"/>
      <c r="G657" s="534"/>
      <c r="H657" s="534"/>
      <c r="I657" s="534"/>
      <c r="J657" s="534"/>
      <c r="K657" s="534"/>
      <c r="L657" s="534"/>
      <c r="M657" s="533"/>
    </row>
    <row r="658" spans="1:13" ht="14" thickBot="1" x14ac:dyDescent="0.2">
      <c r="A658" s="532"/>
      <c r="B658" s="531"/>
      <c r="C658" s="531"/>
      <c r="D658" s="531"/>
      <c r="E658" s="531"/>
      <c r="F658" s="531"/>
      <c r="G658" s="531"/>
      <c r="H658" s="531"/>
      <c r="I658" s="531"/>
      <c r="J658" s="531"/>
      <c r="K658" s="531"/>
      <c r="L658" s="531"/>
      <c r="M658" s="530"/>
    </row>
  </sheetData>
  <mergeCells count="3">
    <mergeCell ref="K1:M1"/>
    <mergeCell ref="Q4:R4"/>
    <mergeCell ref="A9:M9"/>
  </mergeCells>
  <printOptions horizontalCentered="1" verticalCentered="1"/>
  <pageMargins left="0.25" right="0.25" top="0.75" bottom="0.75" header="0.3" footer="0.3"/>
  <pageSetup scale="60" orientation="portrait" r:id="rId1"/>
  <headerFooter alignWithMargins="0">
    <oddFooter>&amp;R&amp;D&amp;T</oddFooter>
  </headerFooter>
  <rowBreaks count="2" manualBreakCount="2">
    <brk id="82" max="12" man="1"/>
    <brk id="15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153"/>
  <sheetViews>
    <sheetView topLeftCell="B1" zoomScale="75" zoomScaleNormal="120" zoomScalePageLayoutView="85" workbookViewId="0">
      <selection activeCell="O48" sqref="O48"/>
    </sheetView>
  </sheetViews>
  <sheetFormatPr baseColWidth="10" defaultColWidth="8.83203125" defaultRowHeight="13" x14ac:dyDescent="0.15"/>
  <cols>
    <col min="1" max="1" width="2" hidden="1" customWidth="1"/>
    <col min="2" max="4" width="11.6640625" customWidth="1"/>
    <col min="5" max="5" width="18.1640625" customWidth="1"/>
    <col min="6" max="6" width="11.33203125" customWidth="1"/>
    <col min="7" max="7" width="11.33203125" style="4" customWidth="1"/>
    <col min="8" max="10" width="12.83203125" customWidth="1"/>
    <col min="11" max="11" width="39.6640625" customWidth="1"/>
    <col min="12" max="12" width="12.83203125" customWidth="1"/>
    <col min="13" max="14" width="12.83203125" style="4" customWidth="1"/>
    <col min="15" max="27" width="8.83203125" style="4"/>
  </cols>
  <sheetData>
    <row r="1" spans="1:48" ht="31" x14ac:dyDescent="0.25">
      <c r="A1" s="302"/>
      <c r="B1" s="297" t="s">
        <v>105</v>
      </c>
      <c r="C1" s="37"/>
      <c r="D1" s="37"/>
      <c r="E1" s="37"/>
      <c r="F1" s="37"/>
      <c r="G1" s="37"/>
      <c r="H1" s="37"/>
      <c r="I1" s="57"/>
      <c r="J1" s="64"/>
      <c r="K1" s="64"/>
      <c r="L1" s="408" t="s">
        <v>104</v>
      </c>
      <c r="M1" s="409"/>
      <c r="N1" s="41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</row>
    <row r="2" spans="1:48" ht="25" customHeight="1" x14ac:dyDescent="0.25">
      <c r="A2" s="44"/>
      <c r="B2" s="44" t="s">
        <v>115</v>
      </c>
      <c r="C2" s="44"/>
      <c r="D2" s="44"/>
      <c r="E2" s="44"/>
      <c r="F2" s="44"/>
      <c r="G2" s="44"/>
      <c r="H2" s="44"/>
      <c r="I2" s="44"/>
      <c r="J2" s="4"/>
      <c r="K2" s="4"/>
      <c r="L2" s="471"/>
      <c r="M2" s="472"/>
      <c r="N2" s="473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</row>
    <row r="3" spans="1:48" ht="16.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"/>
      <c r="K3" s="4"/>
      <c r="L3" s="474"/>
      <c r="M3" s="475"/>
      <c r="N3" s="476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</row>
    <row r="4" spans="1:48" s="1" customFormat="1" ht="21.75" customHeight="1" x14ac:dyDescent="0.2">
      <c r="A4" s="298"/>
      <c r="B4" s="298" t="s">
        <v>10</v>
      </c>
      <c r="C4" s="99">
        <f>'Style Summary'!B3:C3</f>
        <v>0</v>
      </c>
      <c r="D4" s="78"/>
      <c r="E4" s="35" t="s">
        <v>103</v>
      </c>
      <c r="F4" s="78" t="str">
        <f>'Style Summary'!F3</f>
        <v>ACCORDION COMPACT</v>
      </c>
      <c r="G4" s="78"/>
      <c r="H4" s="78"/>
      <c r="I4" s="78"/>
      <c r="J4" s="35" t="s">
        <v>56</v>
      </c>
      <c r="K4" s="78" t="str">
        <f>'Style Summary'!K3</f>
        <v>MONICA</v>
      </c>
      <c r="L4" s="474"/>
      <c r="M4" s="475"/>
      <c r="N4" s="47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</row>
    <row r="5" spans="1:48" s="1" customFormat="1" ht="16" x14ac:dyDescent="0.2">
      <c r="A5" s="303"/>
      <c r="B5" s="299" t="s">
        <v>3</v>
      </c>
      <c r="C5" s="61" t="str">
        <f>'Style Summary'!B4</f>
        <v>SIMKHAI</v>
      </c>
      <c r="D5" s="3"/>
      <c r="E5" s="34" t="s">
        <v>55</v>
      </c>
      <c r="F5" s="3" t="str">
        <f>'Style Summary'!F4</f>
        <v>LEVIE S/L MINI DRESS</v>
      </c>
      <c r="G5" s="23"/>
      <c r="H5" s="23"/>
      <c r="I5" s="23"/>
      <c r="J5" s="34" t="s">
        <v>67</v>
      </c>
      <c r="K5" s="304" t="str">
        <f>'Style Summary'!K4</f>
        <v>1/37NM</v>
      </c>
      <c r="L5" s="474"/>
      <c r="M5" s="475"/>
      <c r="N5" s="47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</row>
    <row r="6" spans="1:48" s="1" customFormat="1" ht="16" x14ac:dyDescent="0.2">
      <c r="A6" s="305"/>
      <c r="B6" s="53" t="s">
        <v>13</v>
      </c>
      <c r="C6" s="78" t="str">
        <f>'Style Summary'!B5</f>
        <v>426-1100-K</v>
      </c>
      <c r="D6" s="78"/>
      <c r="E6" s="35" t="s">
        <v>69</v>
      </c>
      <c r="F6" s="78" t="str">
        <f>'Style Summary'!F5</f>
        <v>XS-XL</v>
      </c>
      <c r="G6" s="100"/>
      <c r="H6" s="78"/>
      <c r="I6" s="78"/>
      <c r="J6" s="35" t="s">
        <v>60</v>
      </c>
      <c r="K6" s="306" t="str">
        <f>'Style Summary'!K5</f>
        <v>14GG</v>
      </c>
      <c r="L6" s="474"/>
      <c r="M6" s="475"/>
      <c r="N6" s="47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48" s="1" customFormat="1" ht="16" x14ac:dyDescent="0.2">
      <c r="A7" s="307"/>
      <c r="B7" s="45" t="s">
        <v>5</v>
      </c>
      <c r="C7" s="100" t="str">
        <f>'Style Summary'!B6</f>
        <v>D2</v>
      </c>
      <c r="D7" s="78"/>
      <c r="E7" s="35" t="s">
        <v>102</v>
      </c>
      <c r="F7" s="78" t="str">
        <f>'Style Summary'!F6</f>
        <v>RACHEL / SIERRA</v>
      </c>
      <c r="G7" s="100"/>
      <c r="H7" s="78"/>
      <c r="I7" s="78"/>
      <c r="J7" s="35" t="s">
        <v>68</v>
      </c>
      <c r="K7" s="306" t="str">
        <f>'Style Summary'!K6</f>
        <v>2E</v>
      </c>
      <c r="L7" s="474"/>
      <c r="M7" s="475"/>
      <c r="N7" s="47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</row>
    <row r="8" spans="1:48" s="1" customFormat="1" ht="16" x14ac:dyDescent="0.2">
      <c r="A8" s="308"/>
      <c r="B8" s="300" t="s">
        <v>4</v>
      </c>
      <c r="C8" s="65" t="str">
        <f>'Style Summary'!B7</f>
        <v>PF26</v>
      </c>
      <c r="D8" s="65"/>
      <c r="E8" s="36" t="s">
        <v>6</v>
      </c>
      <c r="F8" s="65" t="str">
        <f>'Style Summary'!F7</f>
        <v>NV</v>
      </c>
      <c r="G8" s="65"/>
      <c r="H8" s="65"/>
      <c r="I8" s="65"/>
      <c r="J8" s="36" t="s">
        <v>61</v>
      </c>
      <c r="K8" s="309" t="str">
        <f>'Style Summary'!K7</f>
        <v>83% RECYCLED VISCOSE, 17% POLYESTER</v>
      </c>
      <c r="L8" s="477"/>
      <c r="M8" s="478"/>
      <c r="N8" s="47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</row>
    <row r="9" spans="1:48" s="4" customFormat="1" x14ac:dyDescent="0.15">
      <c r="A9" s="301"/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105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1:48" s="4" customFormat="1" ht="14" thickBot="1" x14ac:dyDescent="0.2">
      <c r="A10" s="40" t="s">
        <v>7</v>
      </c>
      <c r="B10" s="30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14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</row>
    <row r="11" spans="1:48" ht="14" thickBot="1" x14ac:dyDescent="0.2">
      <c r="B11" s="462" t="s">
        <v>54</v>
      </c>
      <c r="C11" s="463"/>
      <c r="D11" s="463"/>
      <c r="E11" s="463"/>
      <c r="F11" s="464"/>
      <c r="H11" s="180" t="s">
        <v>58</v>
      </c>
      <c r="I11" s="465" t="s">
        <v>59</v>
      </c>
      <c r="J11" s="466"/>
      <c r="K11" s="467"/>
      <c r="L11" s="468" t="s">
        <v>74</v>
      </c>
      <c r="M11" s="469"/>
      <c r="N11" s="47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</row>
    <row r="12" spans="1:48" x14ac:dyDescent="0.15">
      <c r="B12" s="458"/>
      <c r="C12" s="459"/>
      <c r="D12" s="459"/>
      <c r="E12" s="460"/>
      <c r="F12" s="176" t="s">
        <v>18</v>
      </c>
      <c r="H12" s="181" t="s">
        <v>19</v>
      </c>
      <c r="I12" s="190" t="s">
        <v>20</v>
      </c>
      <c r="J12" s="191" t="s">
        <v>52</v>
      </c>
      <c r="K12" s="191" t="s">
        <v>53</v>
      </c>
      <c r="L12" s="184" t="s">
        <v>20</v>
      </c>
      <c r="M12" s="185" t="s">
        <v>52</v>
      </c>
      <c r="N12" s="186" t="s">
        <v>53</v>
      </c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</row>
    <row r="13" spans="1:48" ht="17" thickBot="1" x14ac:dyDescent="0.25">
      <c r="A13" s="87"/>
      <c r="B13" s="177" t="s">
        <v>120</v>
      </c>
      <c r="C13" s="178"/>
      <c r="D13" s="178"/>
      <c r="E13" s="178"/>
      <c r="F13" s="179" t="s">
        <v>26</v>
      </c>
      <c r="H13" s="182">
        <v>45912</v>
      </c>
      <c r="I13" s="192" t="s">
        <v>114</v>
      </c>
      <c r="J13" s="193" t="s">
        <v>22</v>
      </c>
      <c r="K13" s="193"/>
      <c r="L13" s="187" t="s">
        <v>114</v>
      </c>
      <c r="M13" s="188" t="s">
        <v>22</v>
      </c>
      <c r="N13" s="189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</row>
    <row r="14" spans="1:48" s="1" customFormat="1" ht="17.25" customHeight="1" x14ac:dyDescent="0.2">
      <c r="A14" s="88"/>
      <c r="B14" s="90" t="s">
        <v>143</v>
      </c>
      <c r="C14" s="91"/>
      <c r="D14" s="91"/>
      <c r="E14" s="91"/>
      <c r="F14" s="83">
        <v>0.25</v>
      </c>
      <c r="G14" s="2"/>
      <c r="H14" s="252">
        <v>33</v>
      </c>
      <c r="I14" s="253">
        <v>34.25</v>
      </c>
      <c r="J14" s="254">
        <v>33</v>
      </c>
      <c r="K14" s="255" t="s">
        <v>207</v>
      </c>
      <c r="L14" s="253"/>
      <c r="M14" s="256"/>
      <c r="N14" s="255"/>
      <c r="O14" s="2"/>
      <c r="P14" s="85"/>
      <c r="Q14" s="85"/>
      <c r="R14" s="85"/>
      <c r="S14" s="85"/>
      <c r="T14" s="85"/>
      <c r="U14" s="2"/>
      <c r="V14" s="2"/>
      <c r="W14" s="2"/>
      <c r="X14" s="2"/>
      <c r="Y14" s="2"/>
      <c r="Z14" s="2"/>
      <c r="AA14" s="2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48" s="1" customFormat="1" ht="17.25" customHeight="1" x14ac:dyDescent="0.2">
      <c r="A15" s="88"/>
      <c r="B15" s="49" t="s">
        <v>144</v>
      </c>
      <c r="C15" s="50"/>
      <c r="D15" s="50"/>
      <c r="E15" s="50"/>
      <c r="F15" s="80">
        <v>0.25</v>
      </c>
      <c r="G15" s="2"/>
      <c r="H15" s="257">
        <v>33</v>
      </c>
      <c r="I15" s="258">
        <v>34.25</v>
      </c>
      <c r="J15" s="259">
        <v>33</v>
      </c>
      <c r="K15" s="260" t="s">
        <v>207</v>
      </c>
      <c r="L15" s="258"/>
      <c r="M15" s="261"/>
      <c r="N15" s="260"/>
      <c r="O15" s="2"/>
      <c r="P15" s="85"/>
      <c r="Q15" s="85"/>
      <c r="R15" s="85"/>
      <c r="S15" s="85"/>
      <c r="T15" s="85"/>
      <c r="U15" s="2"/>
      <c r="V15" s="2"/>
      <c r="W15" s="2"/>
      <c r="X15" s="2"/>
      <c r="Y15" s="2"/>
      <c r="Z15" s="2"/>
      <c r="AA15" s="2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</row>
    <row r="16" spans="1:48" s="1" customFormat="1" ht="17.25" customHeight="1" x14ac:dyDescent="0.2">
      <c r="A16" s="88"/>
      <c r="B16" s="343" t="s">
        <v>218</v>
      </c>
      <c r="C16" s="344"/>
      <c r="D16" s="344"/>
      <c r="E16" s="344"/>
      <c r="F16" s="80">
        <v>0.125</v>
      </c>
      <c r="G16" s="2"/>
      <c r="H16" s="257"/>
      <c r="I16" s="258"/>
      <c r="J16" s="259">
        <v>21</v>
      </c>
      <c r="K16" s="260" t="s">
        <v>217</v>
      </c>
      <c r="L16" s="258"/>
      <c r="M16" s="261"/>
      <c r="N16" s="260"/>
      <c r="O16" s="2"/>
      <c r="P16" s="85"/>
      <c r="Q16" s="85"/>
      <c r="R16" s="85"/>
      <c r="S16" s="85"/>
      <c r="T16" s="85"/>
      <c r="U16" s="2"/>
      <c r="V16" s="2"/>
      <c r="W16" s="2"/>
      <c r="X16" s="2"/>
      <c r="Y16" s="2"/>
      <c r="Z16" s="2"/>
      <c r="AA16" s="2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</row>
    <row r="17" spans="1:48" s="1" customFormat="1" ht="17.25" customHeight="1" x14ac:dyDescent="0.2">
      <c r="A17" s="88"/>
      <c r="B17" s="49"/>
      <c r="C17" s="50"/>
      <c r="D17" s="50"/>
      <c r="E17" s="50"/>
      <c r="F17" s="80"/>
      <c r="G17" s="2"/>
      <c r="H17" s="257"/>
      <c r="I17" s="258"/>
      <c r="J17" s="259"/>
      <c r="K17" s="260"/>
      <c r="L17" s="258"/>
      <c r="M17" s="261"/>
      <c r="N17" s="260"/>
      <c r="O17" s="2"/>
      <c r="P17" s="85"/>
      <c r="Q17" s="85"/>
      <c r="R17" s="85"/>
      <c r="S17" s="85"/>
      <c r="T17" s="85"/>
      <c r="U17" s="2"/>
      <c r="V17" s="2"/>
      <c r="W17" s="2"/>
      <c r="X17" s="2"/>
      <c r="Y17" s="2"/>
      <c r="Z17" s="2"/>
      <c r="AA17" s="2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</row>
    <row r="18" spans="1:48" s="1" customFormat="1" ht="17.25" customHeight="1" x14ac:dyDescent="0.2">
      <c r="A18" s="88"/>
      <c r="B18" s="49" t="s">
        <v>133</v>
      </c>
      <c r="C18" s="50"/>
      <c r="D18" s="50"/>
      <c r="E18" s="50"/>
      <c r="F18" s="80">
        <v>0.125</v>
      </c>
      <c r="G18" s="2"/>
      <c r="H18" s="257">
        <v>0.5</v>
      </c>
      <c r="I18" s="258">
        <v>0.75</v>
      </c>
      <c r="J18" s="259">
        <v>0.75</v>
      </c>
      <c r="K18" s="260" t="s">
        <v>219</v>
      </c>
      <c r="L18" s="258"/>
      <c r="M18" s="261"/>
      <c r="N18" s="260"/>
      <c r="O18" s="2"/>
      <c r="P18" s="85"/>
      <c r="Q18" s="85"/>
      <c r="R18" s="85"/>
      <c r="S18" s="85"/>
      <c r="T18" s="85"/>
      <c r="U18" s="2"/>
      <c r="V18" s="2"/>
      <c r="W18" s="2"/>
      <c r="X18" s="2"/>
      <c r="Y18" s="2"/>
      <c r="Z18" s="2"/>
      <c r="AA18" s="2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</row>
    <row r="19" spans="1:48" s="1" customFormat="1" ht="17.25" customHeight="1" x14ac:dyDescent="0.2">
      <c r="A19" s="88"/>
      <c r="B19" s="49"/>
      <c r="C19" s="50"/>
      <c r="D19" s="50"/>
      <c r="E19" s="50"/>
      <c r="F19" s="80"/>
      <c r="G19" s="2"/>
      <c r="H19" s="257"/>
      <c r="I19" s="258"/>
      <c r="J19" s="259"/>
      <c r="K19" s="260"/>
      <c r="L19" s="258"/>
      <c r="M19" s="261"/>
      <c r="N19" s="260"/>
      <c r="O19" s="2"/>
      <c r="P19" s="85"/>
      <c r="Q19" s="85"/>
      <c r="R19" s="85"/>
      <c r="S19" s="85"/>
      <c r="T19" s="85"/>
      <c r="U19" s="2"/>
      <c r="V19" s="2"/>
      <c r="W19" s="2"/>
      <c r="X19" s="2"/>
      <c r="Y19" s="2"/>
      <c r="Z19" s="2"/>
      <c r="AA19" s="2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</row>
    <row r="20" spans="1:48" s="1" customFormat="1" ht="17.25" customHeight="1" x14ac:dyDescent="0.2">
      <c r="A20" s="88"/>
      <c r="B20" s="49" t="s">
        <v>182</v>
      </c>
      <c r="C20" s="50"/>
      <c r="D20" s="50"/>
      <c r="E20" s="50"/>
      <c r="F20" s="274">
        <v>0.125</v>
      </c>
      <c r="G20" s="2"/>
      <c r="H20" s="257">
        <v>13.75</v>
      </c>
      <c r="I20" s="258">
        <v>13</v>
      </c>
      <c r="J20" s="342">
        <v>11</v>
      </c>
      <c r="K20" s="260" t="s">
        <v>211</v>
      </c>
      <c r="L20" s="258"/>
      <c r="M20" s="261"/>
      <c r="N20" s="260"/>
      <c r="O20" s="2"/>
      <c r="P20" s="85"/>
      <c r="Q20" s="85"/>
      <c r="R20" s="85"/>
      <c r="S20" s="85"/>
      <c r="T20" s="85"/>
      <c r="U20" s="2"/>
      <c r="V20" s="2"/>
      <c r="W20" s="2"/>
      <c r="X20" s="2"/>
      <c r="Y20" s="2"/>
      <c r="Z20" s="2"/>
      <c r="AA20" s="2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</row>
    <row r="21" spans="1:48" s="1" customFormat="1" ht="17.25" customHeight="1" x14ac:dyDescent="0.2">
      <c r="A21" s="88"/>
      <c r="B21" s="49" t="s">
        <v>184</v>
      </c>
      <c r="C21" s="50"/>
      <c r="D21" s="50"/>
      <c r="E21" s="50"/>
      <c r="F21" s="274">
        <v>0.125</v>
      </c>
      <c r="G21" s="2"/>
      <c r="H21" s="257" t="s">
        <v>183</v>
      </c>
      <c r="I21" s="258">
        <v>12.5</v>
      </c>
      <c r="J21" s="342">
        <v>10</v>
      </c>
      <c r="K21" s="260" t="s">
        <v>207</v>
      </c>
      <c r="L21" s="258"/>
      <c r="M21" s="261"/>
      <c r="N21" s="260"/>
      <c r="O21" s="2"/>
      <c r="P21" s="85"/>
      <c r="Q21" s="85"/>
      <c r="R21" s="85"/>
      <c r="S21" s="85"/>
      <c r="T21" s="85"/>
      <c r="U21" s="2"/>
      <c r="V21" s="2"/>
      <c r="W21" s="2"/>
      <c r="X21" s="2"/>
      <c r="Y21" s="2"/>
      <c r="Z21" s="2"/>
      <c r="AA21" s="2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</row>
    <row r="22" spans="1:48" s="1" customFormat="1" ht="17.25" customHeight="1" x14ac:dyDescent="0.2">
      <c r="A22" s="88"/>
      <c r="B22" s="49" t="s">
        <v>185</v>
      </c>
      <c r="C22" s="50"/>
      <c r="D22" s="50"/>
      <c r="E22" s="50"/>
      <c r="F22" s="274">
        <v>0.125</v>
      </c>
      <c r="G22" s="2"/>
      <c r="H22" s="257" t="s">
        <v>183</v>
      </c>
      <c r="I22" s="258">
        <v>12.5</v>
      </c>
      <c r="J22" s="342">
        <v>10</v>
      </c>
      <c r="K22" s="260" t="s">
        <v>207</v>
      </c>
      <c r="L22" s="258"/>
      <c r="M22" s="261"/>
      <c r="N22" s="260"/>
      <c r="O22" s="2"/>
      <c r="P22" s="85"/>
      <c r="Q22" s="85"/>
      <c r="R22" s="85"/>
      <c r="S22" s="85"/>
      <c r="T22" s="85"/>
      <c r="U22" s="2"/>
      <c r="V22" s="2"/>
      <c r="W22" s="2"/>
      <c r="X22" s="2"/>
      <c r="Y22" s="2"/>
      <c r="Z22" s="2"/>
      <c r="AA22" s="2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</row>
    <row r="23" spans="1:48" s="1" customFormat="1" ht="17.25" customHeight="1" x14ac:dyDescent="0.2">
      <c r="A23" s="88"/>
      <c r="B23" s="49"/>
      <c r="C23" s="50"/>
      <c r="D23" s="50"/>
      <c r="E23" s="50"/>
      <c r="F23" s="80"/>
      <c r="G23" s="2"/>
      <c r="H23" s="257"/>
      <c r="I23" s="258"/>
      <c r="J23" s="259"/>
      <c r="K23" s="260"/>
      <c r="L23" s="258"/>
      <c r="M23" s="261"/>
      <c r="N23" s="260"/>
      <c r="O23" s="2"/>
      <c r="P23" s="85"/>
      <c r="Q23" s="85"/>
      <c r="R23" s="85"/>
      <c r="S23" s="85"/>
      <c r="T23" s="85"/>
      <c r="U23" s="2"/>
      <c r="V23" s="2"/>
      <c r="W23" s="2"/>
      <c r="X23" s="2"/>
      <c r="Y23" s="2"/>
      <c r="Z23" s="2"/>
      <c r="AA23" s="2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</row>
    <row r="24" spans="1:48" s="1" customFormat="1" ht="17.25" customHeight="1" x14ac:dyDescent="0.2">
      <c r="A24" s="88"/>
      <c r="B24" s="49" t="s">
        <v>17</v>
      </c>
      <c r="C24" s="50"/>
      <c r="D24" s="50"/>
      <c r="E24" s="50"/>
      <c r="F24" s="80">
        <v>0.375</v>
      </c>
      <c r="G24" s="2"/>
      <c r="H24" s="257">
        <v>14.5</v>
      </c>
      <c r="I24" s="258">
        <v>14.25</v>
      </c>
      <c r="J24" s="259">
        <v>13.5</v>
      </c>
      <c r="K24" s="260" t="s">
        <v>211</v>
      </c>
      <c r="L24" s="258"/>
      <c r="M24" s="261"/>
      <c r="N24" s="260"/>
      <c r="O24" s="2"/>
      <c r="P24" s="85"/>
      <c r="Q24" s="85"/>
      <c r="R24" s="85"/>
      <c r="S24" s="85"/>
      <c r="T24" s="85"/>
      <c r="U24" s="2"/>
      <c r="V24" s="2"/>
      <c r="W24" s="2"/>
      <c r="X24" s="2"/>
      <c r="Y24" s="2"/>
      <c r="Z24" s="2"/>
      <c r="AA24" s="2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</row>
    <row r="25" spans="1:48" s="1" customFormat="1" ht="17.25" customHeight="1" x14ac:dyDescent="0.2">
      <c r="A25" s="88"/>
      <c r="B25" s="49" t="s">
        <v>134</v>
      </c>
      <c r="C25" s="50"/>
      <c r="D25" s="50"/>
      <c r="E25" s="50"/>
      <c r="F25" s="80">
        <v>0.375</v>
      </c>
      <c r="G25" s="2"/>
      <c r="H25" s="257">
        <v>13.75</v>
      </c>
      <c r="I25" s="258">
        <v>13.25</v>
      </c>
      <c r="J25" s="259">
        <v>12.75</v>
      </c>
      <c r="K25" s="260" t="s">
        <v>207</v>
      </c>
      <c r="L25" s="258"/>
      <c r="M25" s="261"/>
      <c r="N25" s="260"/>
      <c r="O25" s="2"/>
      <c r="P25" s="85"/>
      <c r="Q25" s="85"/>
      <c r="R25" s="85"/>
      <c r="S25" s="85"/>
      <c r="T25" s="85"/>
      <c r="U25" s="2"/>
      <c r="V25" s="2"/>
      <c r="W25" s="2"/>
      <c r="X25" s="2"/>
      <c r="Y25" s="2"/>
      <c r="Z25" s="2"/>
      <c r="AA25" s="2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</row>
    <row r="26" spans="1:48" s="1" customFormat="1" ht="17.25" customHeight="1" x14ac:dyDescent="0.2">
      <c r="A26" s="88"/>
      <c r="B26" s="49" t="s">
        <v>186</v>
      </c>
      <c r="C26" s="50"/>
      <c r="D26" s="50"/>
      <c r="E26" s="50"/>
      <c r="F26" s="80">
        <v>0.375</v>
      </c>
      <c r="G26" s="2"/>
      <c r="H26" s="257">
        <v>15.25</v>
      </c>
      <c r="I26" s="258">
        <v>18.25</v>
      </c>
      <c r="J26" s="259">
        <v>13.125</v>
      </c>
      <c r="K26" s="260" t="s">
        <v>211</v>
      </c>
      <c r="L26" s="258"/>
      <c r="M26" s="261"/>
      <c r="N26" s="260"/>
      <c r="O26" s="2"/>
      <c r="P26" s="85"/>
      <c r="Q26" s="85"/>
      <c r="R26" s="93"/>
      <c r="S26" s="85"/>
      <c r="T26" s="85"/>
      <c r="U26" s="2"/>
      <c r="V26" s="2"/>
      <c r="W26" s="2"/>
      <c r="X26" s="2"/>
      <c r="Y26" s="2"/>
      <c r="Z26" s="2"/>
      <c r="AA26" s="2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</row>
    <row r="27" spans="1:48" s="1" customFormat="1" ht="17.25" customHeight="1" x14ac:dyDescent="0.2">
      <c r="A27" s="88"/>
      <c r="B27" s="49" t="s">
        <v>187</v>
      </c>
      <c r="C27" s="50"/>
      <c r="D27" s="50"/>
      <c r="E27" s="50"/>
      <c r="F27" s="80">
        <v>0.375</v>
      </c>
      <c r="G27" s="2"/>
      <c r="H27" s="257">
        <v>16.5</v>
      </c>
      <c r="I27" s="345">
        <v>23.5</v>
      </c>
      <c r="J27" s="261">
        <v>23.5</v>
      </c>
      <c r="K27" s="260" t="s">
        <v>219</v>
      </c>
      <c r="L27" s="258"/>
      <c r="M27" s="261"/>
      <c r="N27" s="260"/>
      <c r="O27" s="2"/>
      <c r="P27" s="85"/>
      <c r="Q27" s="85"/>
      <c r="R27" s="93"/>
      <c r="S27" s="85"/>
      <c r="T27" s="85"/>
      <c r="U27" s="2"/>
      <c r="V27" s="2"/>
      <c r="W27" s="2"/>
      <c r="X27" s="2"/>
      <c r="Y27" s="2"/>
      <c r="Z27" s="2"/>
      <c r="AA27" s="2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</row>
    <row r="28" spans="1:48" s="1" customFormat="1" ht="17.25" customHeight="1" x14ac:dyDescent="0.2">
      <c r="A28" s="88"/>
      <c r="B28" s="49" t="s">
        <v>73</v>
      </c>
      <c r="C28" s="50"/>
      <c r="D28" s="50"/>
      <c r="E28" s="50"/>
      <c r="F28" s="80">
        <v>0.375</v>
      </c>
      <c r="G28" s="2"/>
      <c r="H28" s="257" t="s">
        <v>189</v>
      </c>
      <c r="I28" s="345">
        <v>35.5</v>
      </c>
      <c r="J28" s="261">
        <v>35.5</v>
      </c>
      <c r="K28" s="260" t="s">
        <v>219</v>
      </c>
      <c r="L28" s="258"/>
      <c r="M28" s="261"/>
      <c r="N28" s="260"/>
      <c r="O28" s="2"/>
      <c r="P28" s="85"/>
      <c r="Q28" s="85"/>
      <c r="R28" s="85"/>
      <c r="S28" s="85"/>
      <c r="T28" s="85"/>
      <c r="U28" s="2"/>
      <c r="V28" s="2"/>
      <c r="W28" s="2"/>
      <c r="X28" s="2"/>
      <c r="Y28" s="2"/>
      <c r="Z28" s="2"/>
      <c r="AA28" s="2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</row>
    <row r="29" spans="1:48" s="1" customFormat="1" ht="17.25" customHeight="1" x14ac:dyDescent="0.2">
      <c r="A29" s="88"/>
      <c r="B29" s="49"/>
      <c r="C29" s="50"/>
      <c r="D29" s="50"/>
      <c r="E29" s="50"/>
      <c r="F29" s="80"/>
      <c r="G29" s="2"/>
      <c r="H29" s="257"/>
      <c r="I29" s="258"/>
      <c r="J29" s="259"/>
      <c r="K29" s="260"/>
      <c r="L29" s="258"/>
      <c r="M29" s="261"/>
      <c r="N29" s="260"/>
      <c r="O29" s="2"/>
      <c r="P29" s="85"/>
      <c r="Q29" s="85"/>
      <c r="R29" s="85"/>
      <c r="S29" s="85"/>
      <c r="T29" s="85"/>
      <c r="U29" s="2"/>
      <c r="V29" s="2"/>
      <c r="W29" s="2"/>
      <c r="X29" s="2"/>
      <c r="Y29" s="2"/>
      <c r="Z29" s="2"/>
      <c r="AA29" s="2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</row>
    <row r="30" spans="1:48" s="1" customFormat="1" ht="17.25" customHeight="1" x14ac:dyDescent="0.2">
      <c r="A30" s="88"/>
      <c r="B30" s="354" t="s">
        <v>188</v>
      </c>
      <c r="C30" s="355"/>
      <c r="D30" s="355"/>
      <c r="E30" s="355"/>
      <c r="F30" s="356">
        <v>0.125</v>
      </c>
      <c r="G30" s="348"/>
      <c r="H30" s="357">
        <v>5</v>
      </c>
      <c r="I30" s="358">
        <v>5.5</v>
      </c>
      <c r="J30" s="259">
        <v>0</v>
      </c>
      <c r="K30" s="260" t="s">
        <v>220</v>
      </c>
      <c r="L30" s="258"/>
      <c r="M30" s="261"/>
      <c r="N30" s="260"/>
      <c r="O30" s="2"/>
      <c r="P30" s="85"/>
      <c r="Q30" s="85"/>
      <c r="R30" s="85"/>
      <c r="S30" s="85"/>
      <c r="T30" s="85"/>
      <c r="U30" s="2"/>
      <c r="V30" s="2"/>
      <c r="W30" s="2"/>
      <c r="X30" s="2"/>
      <c r="Y30" s="2"/>
      <c r="Z30" s="2"/>
      <c r="AA30" s="2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</row>
    <row r="31" spans="1:48" s="1" customFormat="1" ht="17.25" customHeight="1" x14ac:dyDescent="0.2">
      <c r="A31" s="88"/>
      <c r="B31" s="70"/>
      <c r="C31" s="71"/>
      <c r="D31" s="71"/>
      <c r="E31" s="71"/>
      <c r="F31" s="80"/>
      <c r="G31" s="2"/>
      <c r="H31" s="257"/>
      <c r="I31" s="258"/>
      <c r="J31" s="259"/>
      <c r="K31" s="260"/>
      <c r="L31" s="258"/>
      <c r="M31" s="261"/>
      <c r="N31" s="260"/>
      <c r="O31" s="2"/>
      <c r="P31" s="85"/>
      <c r="Q31" s="85"/>
      <c r="R31" s="85"/>
      <c r="S31" s="85"/>
      <c r="T31" s="85"/>
      <c r="U31" s="2"/>
      <c r="V31" s="2"/>
      <c r="W31" s="2"/>
      <c r="X31" s="2"/>
      <c r="Y31" s="2"/>
      <c r="Z31" s="2"/>
      <c r="AA31" s="2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</row>
    <row r="32" spans="1:48" s="1" customFormat="1" ht="17.25" customHeight="1" x14ac:dyDescent="0.2">
      <c r="A32" s="88"/>
      <c r="B32" s="70" t="s">
        <v>135</v>
      </c>
      <c r="C32" s="71"/>
      <c r="D32" s="71"/>
      <c r="E32" s="71"/>
      <c r="F32" s="80">
        <v>0.125</v>
      </c>
      <c r="G32" s="2"/>
      <c r="H32" s="257">
        <v>9</v>
      </c>
      <c r="I32" s="258">
        <v>9.25</v>
      </c>
      <c r="J32" s="259">
        <v>9</v>
      </c>
      <c r="K32" s="260" t="s">
        <v>212</v>
      </c>
      <c r="L32" s="258"/>
      <c r="M32" s="261"/>
      <c r="N32" s="260"/>
      <c r="O32" s="2"/>
      <c r="P32" s="85"/>
      <c r="Q32" s="85"/>
      <c r="R32" s="85"/>
      <c r="S32" s="85"/>
      <c r="T32" s="85"/>
      <c r="U32" s="2"/>
      <c r="V32" s="2"/>
      <c r="W32" s="2"/>
      <c r="X32" s="2"/>
      <c r="Y32" s="2"/>
      <c r="Z32" s="2"/>
      <c r="AA32" s="2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</row>
    <row r="33" spans="1:48" s="1" customFormat="1" ht="17.25" customHeight="1" x14ac:dyDescent="0.2">
      <c r="A33" s="88"/>
      <c r="B33" s="362" t="s">
        <v>246</v>
      </c>
      <c r="C33" s="71"/>
      <c r="D33" s="71"/>
      <c r="E33" s="71"/>
      <c r="F33" s="275">
        <v>6.25E-2</v>
      </c>
      <c r="G33" s="2"/>
      <c r="H33" s="257"/>
      <c r="I33" s="258"/>
      <c r="J33" s="346">
        <v>0.875</v>
      </c>
      <c r="K33" s="260" t="s">
        <v>233</v>
      </c>
      <c r="L33" s="258"/>
      <c r="M33" s="261"/>
      <c r="N33" s="260"/>
      <c r="O33" s="2"/>
      <c r="P33" s="85"/>
      <c r="Q33" s="85"/>
      <c r="R33" s="85"/>
      <c r="S33" s="85"/>
      <c r="T33" s="85"/>
      <c r="U33" s="2"/>
      <c r="V33" s="2"/>
      <c r="W33" s="2"/>
      <c r="X33" s="2"/>
      <c r="Y33" s="2"/>
      <c r="Z33" s="2"/>
      <c r="AA33" s="2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</row>
    <row r="34" spans="1:48" s="1" customFormat="1" ht="17.25" customHeight="1" x14ac:dyDescent="0.2">
      <c r="A34" s="88"/>
      <c r="B34" s="70" t="s">
        <v>136</v>
      </c>
      <c r="C34" s="71"/>
      <c r="D34" s="71"/>
      <c r="E34" s="71"/>
      <c r="F34" s="274">
        <v>0.125</v>
      </c>
      <c r="G34" s="2"/>
      <c r="H34" s="257">
        <v>0.5</v>
      </c>
      <c r="I34" s="258">
        <v>0.5</v>
      </c>
      <c r="J34" s="259">
        <v>0.5</v>
      </c>
      <c r="K34" s="260" t="s">
        <v>219</v>
      </c>
      <c r="L34" s="258"/>
      <c r="M34" s="261"/>
      <c r="N34" s="260"/>
      <c r="O34" s="2"/>
      <c r="P34" s="85"/>
      <c r="Q34" s="85"/>
      <c r="R34" s="85"/>
      <c r="S34" s="85"/>
      <c r="T34" s="85"/>
      <c r="U34" s="2"/>
      <c r="V34" s="2"/>
      <c r="W34" s="2"/>
      <c r="X34" s="2"/>
      <c r="Y34" s="2"/>
      <c r="Z34" s="2"/>
      <c r="AA34" s="2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</row>
    <row r="35" spans="1:48" s="1" customFormat="1" ht="17.25" customHeight="1" x14ac:dyDescent="0.2">
      <c r="A35" s="88"/>
      <c r="B35" s="49"/>
      <c r="C35" s="81"/>
      <c r="D35" s="81"/>
      <c r="E35" s="50"/>
      <c r="F35" s="80"/>
      <c r="G35" s="2"/>
      <c r="H35" s="257"/>
      <c r="I35" s="258"/>
      <c r="J35" s="259"/>
      <c r="K35" s="260"/>
      <c r="L35" s="258"/>
      <c r="M35" s="261"/>
      <c r="N35" s="260"/>
      <c r="O35" s="2"/>
      <c r="P35" s="85"/>
      <c r="Q35" s="85"/>
      <c r="R35" s="85"/>
      <c r="S35" s="94"/>
      <c r="T35" s="94"/>
      <c r="U35" s="2"/>
      <c r="V35" s="2"/>
      <c r="W35" s="2"/>
      <c r="X35" s="2"/>
      <c r="Y35" s="2"/>
      <c r="Z35" s="2"/>
      <c r="AA35" s="2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</row>
    <row r="36" spans="1:48" ht="16" x14ac:dyDescent="0.2">
      <c r="A36" s="88"/>
      <c r="B36" s="343" t="s">
        <v>241</v>
      </c>
      <c r="C36" s="50"/>
      <c r="D36" s="50"/>
      <c r="E36" s="95"/>
      <c r="F36" s="80">
        <v>0.125</v>
      </c>
      <c r="G36" s="164"/>
      <c r="H36" s="257"/>
      <c r="I36" s="345"/>
      <c r="J36" s="342">
        <v>2.75</v>
      </c>
      <c r="K36" s="359" t="s">
        <v>242</v>
      </c>
      <c r="L36" s="258"/>
      <c r="M36" s="261"/>
      <c r="N36" s="260"/>
      <c r="R36" s="85"/>
      <c r="S36" s="85"/>
      <c r="T36" s="85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</row>
    <row r="37" spans="1:48" ht="16" x14ac:dyDescent="0.2">
      <c r="A37" s="88"/>
      <c r="B37" s="343" t="s">
        <v>137</v>
      </c>
      <c r="C37" s="50"/>
      <c r="D37" s="50"/>
      <c r="E37" s="96"/>
      <c r="F37" s="80">
        <v>0.125</v>
      </c>
      <c r="H37" s="257"/>
      <c r="I37" s="345"/>
      <c r="J37" s="342">
        <v>0.5</v>
      </c>
      <c r="K37" s="359" t="s">
        <v>242</v>
      </c>
      <c r="L37" s="258"/>
      <c r="M37" s="261"/>
      <c r="N37" s="260"/>
      <c r="R37" s="85"/>
      <c r="S37" s="85"/>
      <c r="T37" s="85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</row>
    <row r="38" spans="1:48" ht="16" x14ac:dyDescent="0.2">
      <c r="A38" s="88"/>
      <c r="B38" s="343" t="s">
        <v>138</v>
      </c>
      <c r="C38" s="50"/>
      <c r="D38" s="50"/>
      <c r="E38" s="96"/>
      <c r="F38" s="80">
        <v>0.125</v>
      </c>
      <c r="H38" s="257"/>
      <c r="I38" s="345"/>
      <c r="J38" s="342">
        <v>6.5</v>
      </c>
      <c r="K38" s="359" t="s">
        <v>242</v>
      </c>
      <c r="L38" s="258"/>
      <c r="M38" s="261"/>
      <c r="N38" s="260"/>
      <c r="R38" s="85"/>
      <c r="S38" s="85"/>
      <c r="T38" s="85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</row>
    <row r="39" spans="1:48" ht="16" x14ac:dyDescent="0.2">
      <c r="A39" s="88"/>
      <c r="B39" s="343" t="s">
        <v>243</v>
      </c>
      <c r="C39" s="50"/>
      <c r="D39" s="50"/>
      <c r="E39" s="96"/>
      <c r="F39" s="274">
        <v>6.25E-2</v>
      </c>
      <c r="H39" s="257"/>
      <c r="I39" s="345"/>
      <c r="J39" s="361">
        <v>0.875</v>
      </c>
      <c r="K39" s="359" t="s">
        <v>233</v>
      </c>
      <c r="L39" s="258"/>
      <c r="M39" s="261"/>
      <c r="N39" s="260"/>
      <c r="R39" s="85"/>
      <c r="S39" s="85"/>
      <c r="T39" s="85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</row>
    <row r="40" spans="1:48" ht="16" x14ac:dyDescent="0.2">
      <c r="B40" s="343" t="s">
        <v>229</v>
      </c>
      <c r="C40" s="50"/>
      <c r="D40" s="50"/>
      <c r="E40" s="96"/>
      <c r="F40" s="80">
        <v>0.125</v>
      </c>
      <c r="G40" s="164"/>
      <c r="H40" s="349"/>
      <c r="I40" s="352"/>
      <c r="J40" s="342">
        <v>7.25</v>
      </c>
      <c r="K40" s="360" t="s">
        <v>232</v>
      </c>
      <c r="L40" s="352"/>
      <c r="M40" s="342"/>
      <c r="N40" s="351"/>
      <c r="O40" s="350"/>
      <c r="P40" s="342"/>
      <c r="Q40" s="351"/>
      <c r="R40" s="353"/>
      <c r="S40" s="85"/>
      <c r="T40" s="85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</row>
    <row r="41" spans="1:48" ht="16" x14ac:dyDescent="0.2">
      <c r="B41" s="343" t="s">
        <v>230</v>
      </c>
      <c r="C41" s="50"/>
      <c r="D41" s="50"/>
      <c r="E41" s="96"/>
      <c r="F41" s="80">
        <v>0.125</v>
      </c>
      <c r="G41" s="164"/>
      <c r="H41" s="349"/>
      <c r="I41" s="352"/>
      <c r="J41" s="342">
        <v>9</v>
      </c>
      <c r="K41" s="360" t="s">
        <v>232</v>
      </c>
      <c r="L41" s="352"/>
      <c r="M41" s="342"/>
      <c r="N41" s="351"/>
      <c r="O41" s="350"/>
      <c r="P41" s="342"/>
      <c r="Q41" s="351"/>
      <c r="R41" s="353"/>
      <c r="S41" s="85"/>
      <c r="T41" s="85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</row>
    <row r="42" spans="1:48" ht="16" x14ac:dyDescent="0.2">
      <c r="B42" s="343" t="s">
        <v>231</v>
      </c>
      <c r="C42" s="50"/>
      <c r="D42" s="50"/>
      <c r="E42" s="96"/>
      <c r="F42" s="80">
        <v>0.125</v>
      </c>
      <c r="H42" s="349"/>
      <c r="I42" s="350"/>
      <c r="J42" s="342">
        <v>0.875</v>
      </c>
      <c r="K42" s="351" t="s">
        <v>232</v>
      </c>
      <c r="L42" s="352"/>
      <c r="M42" s="342"/>
      <c r="N42" s="351"/>
      <c r="O42" s="350"/>
      <c r="P42" s="342"/>
      <c r="Q42" s="351"/>
      <c r="R42" s="353"/>
      <c r="S42" s="85"/>
      <c r="T42" s="85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</row>
    <row r="43" spans="1:48" ht="16" x14ac:dyDescent="0.2">
      <c r="A43" s="88"/>
      <c r="B43" s="49"/>
      <c r="C43" s="50"/>
      <c r="D43" s="50"/>
      <c r="E43" s="96"/>
      <c r="F43" s="274"/>
      <c r="H43" s="257"/>
      <c r="I43" s="258"/>
      <c r="J43" s="261"/>
      <c r="K43" s="260"/>
      <c r="L43" s="258"/>
      <c r="M43" s="261"/>
      <c r="N43" s="260"/>
      <c r="R43" s="85"/>
      <c r="S43" s="85"/>
      <c r="T43" s="85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</row>
    <row r="44" spans="1:48" ht="16" x14ac:dyDescent="0.2">
      <c r="A44" s="88"/>
      <c r="B44" s="49" t="s">
        <v>139</v>
      </c>
      <c r="C44" s="50"/>
      <c r="D44" s="50"/>
      <c r="E44" s="95"/>
      <c r="F44" s="80">
        <v>0.125</v>
      </c>
      <c r="G44" s="164"/>
      <c r="H44" s="257">
        <v>9</v>
      </c>
      <c r="I44" s="258">
        <v>9</v>
      </c>
      <c r="J44" s="261">
        <v>8.5</v>
      </c>
      <c r="K44" s="260" t="s">
        <v>207</v>
      </c>
      <c r="L44" s="258"/>
      <c r="M44" s="261"/>
      <c r="N44" s="260"/>
      <c r="R44" s="85"/>
      <c r="S44" s="85"/>
      <c r="T44" s="85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</row>
    <row r="45" spans="1:48" ht="16" x14ac:dyDescent="0.2">
      <c r="A45" s="88"/>
      <c r="B45" s="49"/>
      <c r="C45" s="50"/>
      <c r="D45" s="50"/>
      <c r="E45" s="96"/>
      <c r="F45" s="79"/>
      <c r="H45" s="257"/>
      <c r="I45" s="258"/>
      <c r="J45" s="261"/>
      <c r="K45" s="260"/>
      <c r="L45" s="258"/>
      <c r="M45" s="261"/>
      <c r="N45" s="260"/>
      <c r="R45" s="85"/>
      <c r="S45" s="85"/>
      <c r="T45" s="85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</row>
    <row r="46" spans="1:48" ht="16" x14ac:dyDescent="0.2">
      <c r="A46" s="88"/>
      <c r="B46" s="70" t="s">
        <v>132</v>
      </c>
      <c r="C46" s="71"/>
      <c r="D46" s="71"/>
      <c r="E46" s="97"/>
      <c r="F46" s="80"/>
      <c r="H46" s="276"/>
      <c r="I46" s="277"/>
      <c r="J46" s="278"/>
      <c r="K46" s="279"/>
      <c r="L46" s="277"/>
      <c r="M46" s="278"/>
      <c r="N46" s="279"/>
      <c r="R46" s="85"/>
      <c r="S46" s="85"/>
      <c r="T46" s="85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</row>
    <row r="47" spans="1:48" ht="17" thickBot="1" x14ac:dyDescent="0.25">
      <c r="A47" s="88"/>
      <c r="B47" s="82"/>
      <c r="C47" s="116"/>
      <c r="D47" s="116"/>
      <c r="E47" s="98"/>
      <c r="F47" s="84"/>
      <c r="G47" s="161"/>
      <c r="H47" s="54"/>
      <c r="I47" s="341" t="s">
        <v>206</v>
      </c>
      <c r="J47" s="55"/>
      <c r="K47" s="56"/>
      <c r="L47" s="21"/>
      <c r="M47" s="58"/>
      <c r="N47" s="56"/>
      <c r="R47" s="85"/>
      <c r="S47" s="92"/>
      <c r="T47" s="92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</row>
    <row r="48" spans="1:48" ht="16" x14ac:dyDescent="0.2">
      <c r="A48" s="88"/>
      <c r="B48" s="17"/>
      <c r="C48" s="4"/>
      <c r="D48" s="4"/>
      <c r="E48" s="4"/>
      <c r="F48" s="4"/>
      <c r="H48" s="4"/>
      <c r="I48" s="4"/>
      <c r="J48" s="4"/>
      <c r="K48" s="4"/>
      <c r="L48" s="4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</row>
    <row r="49" spans="1:48" ht="16" x14ac:dyDescent="0.2">
      <c r="A49" s="86"/>
      <c r="B49" s="4"/>
      <c r="C49" s="4"/>
      <c r="D49" s="4"/>
      <c r="E49" s="4"/>
      <c r="F49" s="4"/>
      <c r="H49" s="4"/>
      <c r="I49" s="4"/>
      <c r="J49" s="4"/>
      <c r="K49" s="4"/>
      <c r="L49" s="4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</row>
    <row r="50" spans="1:48" ht="16" x14ac:dyDescent="0.2">
      <c r="A50" s="88"/>
      <c r="B50" s="4"/>
      <c r="C50" s="4"/>
      <c r="D50" s="4"/>
      <c r="E50" s="4"/>
      <c r="F50" s="4"/>
      <c r="H50" s="4"/>
      <c r="I50" s="4"/>
      <c r="J50" s="4"/>
      <c r="K50" s="4"/>
      <c r="L50" s="4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</row>
    <row r="51" spans="1:48" ht="16" x14ac:dyDescent="0.2">
      <c r="A51" s="88"/>
      <c r="B51" s="4"/>
      <c r="C51" s="4"/>
      <c r="D51" s="4"/>
      <c r="E51" s="4"/>
      <c r="F51" s="4"/>
      <c r="H51" s="4"/>
      <c r="I51" s="4"/>
      <c r="J51" s="4"/>
      <c r="K51" s="4"/>
      <c r="L51" s="4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</row>
    <row r="52" spans="1:48" ht="16" x14ac:dyDescent="0.2">
      <c r="A52" s="88"/>
      <c r="B52" s="4"/>
      <c r="C52" s="4"/>
      <c r="D52" s="4"/>
      <c r="E52" s="4"/>
      <c r="F52" s="4"/>
      <c r="H52" s="4"/>
      <c r="I52" s="4"/>
      <c r="J52" s="4"/>
      <c r="K52" s="4"/>
      <c r="L52" s="4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</row>
    <row r="53" spans="1:48" ht="16" x14ac:dyDescent="0.2">
      <c r="A53" s="88"/>
      <c r="B53" s="4"/>
      <c r="C53" s="4"/>
      <c r="D53" s="4"/>
      <c r="E53" s="4"/>
      <c r="F53" s="4"/>
      <c r="H53" s="4"/>
      <c r="I53" s="4"/>
      <c r="J53" s="4"/>
      <c r="K53" s="4"/>
      <c r="L53" s="4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</row>
    <row r="54" spans="1:48" ht="17" thickBot="1" x14ac:dyDescent="0.25">
      <c r="A54" s="89"/>
      <c r="B54" s="4"/>
      <c r="C54" s="4"/>
      <c r="D54" s="4"/>
      <c r="E54" s="4"/>
      <c r="F54" s="4"/>
      <c r="H54" s="4"/>
      <c r="I54" s="4"/>
      <c r="J54" s="4"/>
      <c r="K54" s="4"/>
      <c r="L54" s="4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</row>
    <row r="55" spans="1:48" x14ac:dyDescent="0.15">
      <c r="A55" s="4"/>
      <c r="B55" s="4"/>
      <c r="C55" s="4"/>
      <c r="D55" s="4"/>
      <c r="E55" s="4"/>
      <c r="F55" s="4"/>
      <c r="H55" s="4"/>
      <c r="I55" s="4"/>
      <c r="J55" s="4"/>
      <c r="K55" s="4"/>
      <c r="L55" s="4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</row>
    <row r="56" spans="1:48" x14ac:dyDescent="0.15">
      <c r="A56" s="4"/>
      <c r="B56" s="4"/>
      <c r="C56" s="4"/>
      <c r="D56" s="4"/>
      <c r="E56" s="4"/>
      <c r="F56" s="4"/>
      <c r="H56" s="4"/>
      <c r="I56" s="4"/>
      <c r="J56" s="4"/>
      <c r="K56" s="4"/>
      <c r="L56" s="4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</row>
    <row r="57" spans="1:48" x14ac:dyDescent="0.15">
      <c r="A57" s="4"/>
      <c r="B57" s="4"/>
      <c r="C57" s="4"/>
      <c r="D57" s="4"/>
      <c r="E57" s="4"/>
      <c r="F57" s="4"/>
      <c r="H57" s="4"/>
      <c r="I57" s="4"/>
      <c r="J57" s="4"/>
      <c r="K57" s="4"/>
      <c r="L57" s="4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</row>
    <row r="58" spans="1:48" x14ac:dyDescent="0.15">
      <c r="A58" s="4"/>
      <c r="B58" s="4"/>
      <c r="C58" s="4"/>
      <c r="D58" s="4"/>
      <c r="E58" s="4"/>
      <c r="F58" s="4"/>
      <c r="H58" s="4"/>
      <c r="I58" s="4"/>
      <c r="J58" s="4"/>
      <c r="K58" s="4"/>
      <c r="L58" s="4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</row>
    <row r="59" spans="1:48" x14ac:dyDescent="0.15">
      <c r="A59" s="4"/>
      <c r="B59" s="4"/>
      <c r="C59" s="4"/>
      <c r="D59" s="4"/>
      <c r="E59" s="4"/>
      <c r="F59" s="4"/>
      <c r="H59" s="4"/>
      <c r="I59" s="4"/>
      <c r="J59" s="4"/>
      <c r="K59" s="4"/>
      <c r="L59" s="4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</row>
    <row r="60" spans="1:48" x14ac:dyDescent="0.15">
      <c r="A60" s="4"/>
      <c r="B60" s="4"/>
      <c r="C60" s="4"/>
      <c r="D60" s="4"/>
      <c r="E60" s="4"/>
      <c r="F60" s="4"/>
      <c r="H60" s="4"/>
      <c r="I60" s="4"/>
      <c r="J60" s="4"/>
      <c r="K60" s="4"/>
      <c r="L60" s="4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</row>
    <row r="61" spans="1:48" x14ac:dyDescent="0.15">
      <c r="A61" s="4"/>
      <c r="B61" s="4"/>
      <c r="C61" s="4"/>
      <c r="D61" s="4"/>
      <c r="E61" s="4"/>
      <c r="F61" s="4"/>
      <c r="H61" s="4"/>
      <c r="I61" s="4"/>
      <c r="J61" s="4"/>
      <c r="K61" s="4"/>
      <c r="L61" s="4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</row>
    <row r="62" spans="1:48" x14ac:dyDescent="0.15">
      <c r="A62" s="4"/>
      <c r="B62" s="4"/>
      <c r="C62" s="4"/>
      <c r="D62" s="4"/>
      <c r="E62" s="4"/>
      <c r="F62" s="4"/>
      <c r="H62" s="4"/>
      <c r="I62" s="4"/>
      <c r="J62" s="4"/>
      <c r="K62" s="4"/>
      <c r="L62" s="4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</row>
    <row r="63" spans="1:48" x14ac:dyDescent="0.15">
      <c r="A63" s="4"/>
      <c r="B63" s="4"/>
      <c r="C63" s="4"/>
      <c r="D63" s="4"/>
      <c r="E63" s="4"/>
      <c r="F63" s="4"/>
      <c r="H63" s="4"/>
      <c r="I63" s="4"/>
      <c r="J63" s="4"/>
      <c r="K63" s="4"/>
      <c r="L63" s="4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</row>
    <row r="64" spans="1:48" x14ac:dyDescent="0.15">
      <c r="A64" s="4"/>
      <c r="B64" s="4"/>
      <c r="C64" s="4"/>
      <c r="D64" s="4"/>
      <c r="E64" s="4"/>
      <c r="F64" s="4"/>
      <c r="H64" s="4"/>
      <c r="I64" s="4"/>
      <c r="J64" s="4"/>
      <c r="K64" s="4"/>
      <c r="L64" s="4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</row>
    <row r="65" spans="1:48" x14ac:dyDescent="0.15">
      <c r="A65" s="4"/>
      <c r="B65" s="4"/>
      <c r="C65" s="4"/>
      <c r="D65" s="4"/>
      <c r="E65" s="4"/>
      <c r="F65" s="4"/>
      <c r="H65" s="4"/>
      <c r="I65" s="4"/>
      <c r="J65" s="4"/>
      <c r="K65" s="4"/>
      <c r="L65" s="4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</row>
    <row r="66" spans="1:48" x14ac:dyDescent="0.15">
      <c r="A66" s="4"/>
      <c r="B66" s="4"/>
      <c r="C66" s="4"/>
      <c r="D66" s="4"/>
      <c r="E66" s="4"/>
      <c r="F66" s="4"/>
      <c r="H66" s="4"/>
      <c r="I66" s="4"/>
      <c r="J66" s="4"/>
      <c r="K66" s="4"/>
      <c r="L66" s="4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</row>
    <row r="67" spans="1:48" x14ac:dyDescent="0.15">
      <c r="A67" s="4"/>
      <c r="B67" s="4"/>
      <c r="C67" s="4"/>
      <c r="D67" s="4"/>
      <c r="E67" s="4"/>
      <c r="F67" s="4"/>
      <c r="H67" s="4"/>
      <c r="I67" s="4"/>
      <c r="J67" s="4"/>
      <c r="K67" s="4"/>
      <c r="L67" s="4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</row>
    <row r="68" spans="1:48" x14ac:dyDescent="0.15">
      <c r="A68" s="4"/>
      <c r="B68" s="4"/>
      <c r="C68" s="4"/>
      <c r="D68" s="4"/>
      <c r="E68" s="4"/>
      <c r="F68" s="4"/>
      <c r="H68" s="4"/>
      <c r="I68" s="4"/>
      <c r="J68" s="4"/>
      <c r="K68" s="4"/>
      <c r="L68" s="4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</row>
    <row r="69" spans="1:48" x14ac:dyDescent="0.15">
      <c r="A69" s="4"/>
      <c r="B69" s="4"/>
      <c r="C69" s="4"/>
      <c r="D69" s="4"/>
      <c r="E69" s="4"/>
      <c r="F69" s="4"/>
      <c r="H69" s="4"/>
      <c r="I69" s="4"/>
      <c r="J69" s="4"/>
      <c r="K69" s="4"/>
      <c r="L69" s="4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</row>
    <row r="70" spans="1:48" x14ac:dyDescent="0.15">
      <c r="A70" s="4"/>
      <c r="B70" s="4"/>
      <c r="C70" s="4"/>
      <c r="D70" s="4"/>
      <c r="E70" s="4"/>
      <c r="F70" s="4"/>
      <c r="H70" s="4"/>
      <c r="I70" s="4"/>
      <c r="J70" s="4"/>
      <c r="K70" s="4"/>
      <c r="L70" s="4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</row>
    <row r="71" spans="1:48" x14ac:dyDescent="0.15">
      <c r="A71" s="4"/>
      <c r="B71" s="4"/>
      <c r="C71" s="4"/>
      <c r="D71" s="4"/>
      <c r="E71" s="4"/>
      <c r="F71" s="4"/>
      <c r="H71" s="4"/>
      <c r="I71" s="4"/>
      <c r="J71" s="4"/>
      <c r="K71" s="4"/>
      <c r="L71" s="4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</row>
    <row r="72" spans="1:48" x14ac:dyDescent="0.15">
      <c r="A72" s="4"/>
      <c r="B72" s="4"/>
      <c r="C72" s="4"/>
      <c r="D72" s="4"/>
      <c r="E72" s="4"/>
      <c r="F72" s="4"/>
      <c r="H72" s="4"/>
      <c r="I72" s="4"/>
      <c r="J72" s="4"/>
      <c r="K72" s="4"/>
      <c r="L72" s="4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</row>
    <row r="73" spans="1:48" s="4" customFormat="1" x14ac:dyDescent="0.15"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</row>
    <row r="74" spans="1:48" s="4" customFormat="1" x14ac:dyDescent="0.15"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</row>
    <row r="75" spans="1:48" s="4" customFormat="1" x14ac:dyDescent="0.15"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</row>
    <row r="76" spans="1:48" s="4" customFormat="1" x14ac:dyDescent="0.15"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</row>
    <row r="77" spans="1:48" s="4" customFormat="1" x14ac:dyDescent="0.15"/>
    <row r="78" spans="1:48" s="4" customFormat="1" x14ac:dyDescent="0.15"/>
    <row r="79" spans="1:48" s="4" customFormat="1" x14ac:dyDescent="0.15"/>
    <row r="80" spans="1:48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pans="1:1" s="4" customFormat="1" x14ac:dyDescent="0.15"/>
    <row r="98" spans="1:1" s="4" customFormat="1" x14ac:dyDescent="0.15"/>
    <row r="99" spans="1:1" s="4" customFormat="1" x14ac:dyDescent="0.15"/>
    <row r="100" spans="1:1" s="4" customFormat="1" x14ac:dyDescent="0.15"/>
    <row r="101" spans="1:1" s="4" customFormat="1" x14ac:dyDescent="0.15"/>
    <row r="102" spans="1:1" s="4" customFormat="1" x14ac:dyDescent="0.15"/>
    <row r="103" spans="1:1" s="4" customFormat="1" x14ac:dyDescent="0.15"/>
    <row r="104" spans="1:1" x14ac:dyDescent="0.15">
      <c r="A104" s="4"/>
    </row>
    <row r="105" spans="1:1" x14ac:dyDescent="0.15">
      <c r="A105" s="4"/>
    </row>
    <row r="106" spans="1:1" x14ac:dyDescent="0.15">
      <c r="A106" s="4"/>
    </row>
    <row r="107" spans="1:1" x14ac:dyDescent="0.15">
      <c r="A107" s="4"/>
    </row>
    <row r="108" spans="1:1" x14ac:dyDescent="0.15">
      <c r="A108" s="4"/>
    </row>
    <row r="109" spans="1:1" x14ac:dyDescent="0.15">
      <c r="A109" s="4"/>
    </row>
    <row r="110" spans="1:1" x14ac:dyDescent="0.15">
      <c r="A110" s="4"/>
    </row>
    <row r="111" spans="1:1" x14ac:dyDescent="0.15">
      <c r="A111" s="4"/>
    </row>
    <row r="112" spans="1:1" x14ac:dyDescent="0.15">
      <c r="A112" s="4"/>
    </row>
    <row r="113" spans="1:1" x14ac:dyDescent="0.15">
      <c r="A113" s="4"/>
    </row>
    <row r="114" spans="1:1" x14ac:dyDescent="0.15">
      <c r="A114" s="4"/>
    </row>
    <row r="115" spans="1:1" x14ac:dyDescent="0.15">
      <c r="A115" s="4"/>
    </row>
    <row r="116" spans="1:1" x14ac:dyDescent="0.15">
      <c r="A116" s="4"/>
    </row>
    <row r="117" spans="1:1" x14ac:dyDescent="0.15">
      <c r="A117" s="4"/>
    </row>
    <row r="118" spans="1:1" x14ac:dyDescent="0.15">
      <c r="A118" s="4"/>
    </row>
    <row r="119" spans="1:1" x14ac:dyDescent="0.15">
      <c r="A119" s="4"/>
    </row>
    <row r="120" spans="1:1" x14ac:dyDescent="0.15">
      <c r="A120" s="4"/>
    </row>
    <row r="121" spans="1:1" x14ac:dyDescent="0.15">
      <c r="A121" s="4"/>
    </row>
    <row r="122" spans="1:1" x14ac:dyDescent="0.15">
      <c r="A122" s="4"/>
    </row>
    <row r="123" spans="1:1" x14ac:dyDescent="0.15">
      <c r="A123" s="4"/>
    </row>
    <row r="124" spans="1:1" x14ac:dyDescent="0.15">
      <c r="A124" s="4"/>
    </row>
    <row r="125" spans="1:1" x14ac:dyDescent="0.15">
      <c r="A125" s="4"/>
    </row>
    <row r="126" spans="1:1" x14ac:dyDescent="0.15">
      <c r="A126" s="4"/>
    </row>
    <row r="127" spans="1:1" x14ac:dyDescent="0.15">
      <c r="A127" s="4"/>
    </row>
    <row r="128" spans="1:1" x14ac:dyDescent="0.15">
      <c r="A128" s="4"/>
    </row>
    <row r="129" spans="1:1" x14ac:dyDescent="0.15">
      <c r="A129" s="4"/>
    </row>
    <row r="130" spans="1:1" x14ac:dyDescent="0.15">
      <c r="A130" s="4"/>
    </row>
    <row r="131" spans="1:1" x14ac:dyDescent="0.15">
      <c r="A131" s="4"/>
    </row>
    <row r="132" spans="1:1" x14ac:dyDescent="0.15">
      <c r="A132" s="4"/>
    </row>
    <row r="133" spans="1:1" x14ac:dyDescent="0.15">
      <c r="A133" s="4"/>
    </row>
    <row r="134" spans="1:1" x14ac:dyDescent="0.15">
      <c r="A134" s="4"/>
    </row>
    <row r="135" spans="1:1" x14ac:dyDescent="0.15">
      <c r="A135" s="4"/>
    </row>
    <row r="136" spans="1:1" x14ac:dyDescent="0.15">
      <c r="A136" s="4"/>
    </row>
    <row r="137" spans="1:1" x14ac:dyDescent="0.15">
      <c r="A137" s="4"/>
    </row>
    <row r="138" spans="1:1" x14ac:dyDescent="0.15">
      <c r="A138" s="4"/>
    </row>
    <row r="139" spans="1:1" x14ac:dyDescent="0.15">
      <c r="A139" s="4"/>
    </row>
    <row r="140" spans="1:1" x14ac:dyDescent="0.15">
      <c r="A140" s="4"/>
    </row>
    <row r="141" spans="1:1" x14ac:dyDescent="0.15">
      <c r="A141" s="4"/>
    </row>
    <row r="142" spans="1:1" x14ac:dyDescent="0.15">
      <c r="A142" s="4"/>
    </row>
    <row r="143" spans="1:1" x14ac:dyDescent="0.15">
      <c r="A143" s="4"/>
    </row>
    <row r="144" spans="1:1" x14ac:dyDescent="0.15">
      <c r="A144" s="4"/>
    </row>
    <row r="145" spans="1:1" x14ac:dyDescent="0.15">
      <c r="A145" s="4"/>
    </row>
    <row r="146" spans="1:1" x14ac:dyDescent="0.15">
      <c r="A146" s="4"/>
    </row>
    <row r="147" spans="1:1" x14ac:dyDescent="0.15">
      <c r="A147" s="4"/>
    </row>
    <row r="148" spans="1:1" x14ac:dyDescent="0.15">
      <c r="A148" s="4"/>
    </row>
    <row r="149" spans="1:1" x14ac:dyDescent="0.15">
      <c r="A149" s="4"/>
    </row>
    <row r="150" spans="1:1" x14ac:dyDescent="0.15">
      <c r="A150" s="4"/>
    </row>
    <row r="151" spans="1:1" x14ac:dyDescent="0.15">
      <c r="A151" s="4"/>
    </row>
    <row r="152" spans="1:1" x14ac:dyDescent="0.15">
      <c r="A152" s="4"/>
    </row>
    <row r="153" spans="1:1" x14ac:dyDescent="0.15">
      <c r="A153" s="4"/>
    </row>
  </sheetData>
  <mergeCells count="7">
    <mergeCell ref="L1:N1"/>
    <mergeCell ref="B12:E12"/>
    <mergeCell ref="B9:M9"/>
    <mergeCell ref="B11:F11"/>
    <mergeCell ref="I11:K11"/>
    <mergeCell ref="L11:N11"/>
    <mergeCell ref="L2:N8"/>
  </mergeCells>
  <printOptions horizontalCentered="1" verticalCentered="1"/>
  <pageMargins left="0.25" right="0.25" top="0.75" bottom="0.75" header="0.3" footer="0.3"/>
  <pageSetup scale="74" orientation="portrait" r:id="rId1"/>
  <headerFooter alignWithMargins="0">
    <oddFooter>&amp;R&amp;D&amp;T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19CB-C1D8-C24A-A540-703A72D45A5E}">
  <dimension ref="A1:BW658"/>
  <sheetViews>
    <sheetView zoomScale="130" zoomScaleNormal="130" zoomScalePageLayoutView="75" workbookViewId="0">
      <selection activeCell="P255" sqref="P255"/>
    </sheetView>
  </sheetViews>
  <sheetFormatPr baseColWidth="10" defaultColWidth="8.83203125" defaultRowHeight="13" x14ac:dyDescent="0.15"/>
  <cols>
    <col min="1" max="1" width="11.5" customWidth="1"/>
    <col min="2" max="2" width="11.83203125" customWidth="1"/>
    <col min="3" max="3" width="15.33203125" customWidth="1"/>
    <col min="4" max="4" width="6.33203125" customWidth="1"/>
    <col min="8" max="8" width="14.33203125" customWidth="1"/>
  </cols>
  <sheetData>
    <row r="1" spans="1:75" ht="25" customHeight="1" x14ac:dyDescent="0.25">
      <c r="A1" s="10" t="s">
        <v>105</v>
      </c>
      <c r="B1" s="37"/>
      <c r="C1" s="37"/>
      <c r="D1" s="37"/>
      <c r="E1" s="37"/>
      <c r="F1" s="37"/>
      <c r="G1" s="37"/>
      <c r="H1" s="26"/>
      <c r="I1" s="26"/>
      <c r="J1" s="66"/>
      <c r="K1" s="408" t="s">
        <v>104</v>
      </c>
      <c r="L1" s="409"/>
      <c r="M1" s="410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75" ht="19.5" customHeight="1" x14ac:dyDescent="0.25">
      <c r="A2" s="217" t="s">
        <v>118</v>
      </c>
      <c r="B2" s="4"/>
      <c r="C2" s="4"/>
      <c r="D2" s="4"/>
      <c r="E2" s="4"/>
      <c r="F2" s="4"/>
      <c r="G2" s="4"/>
      <c r="H2" s="44"/>
      <c r="I2" s="44"/>
      <c r="J2" s="122"/>
      <c r="K2" s="123"/>
      <c r="L2" s="124"/>
      <c r="M2" s="1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75" s="2" customFormat="1" ht="15" customHeight="1" x14ac:dyDescent="0.2">
      <c r="A3" s="7"/>
      <c r="B3" s="99"/>
      <c r="C3" s="78"/>
      <c r="D3" s="78"/>
      <c r="E3" s="78"/>
      <c r="F3" s="78"/>
      <c r="G3" s="78"/>
      <c r="H3" s="78"/>
      <c r="I3" s="78"/>
      <c r="J3" s="78"/>
      <c r="L3" s="99"/>
      <c r="M3" s="25"/>
    </row>
    <row r="4" spans="1:75" s="2" customFormat="1" ht="21.75" customHeight="1" x14ac:dyDescent="0.25">
      <c r="A4" s="29" t="s">
        <v>10</v>
      </c>
      <c r="B4" s="99">
        <f>'Style Summary'!B3:C3</f>
        <v>45912</v>
      </c>
      <c r="C4" s="78"/>
      <c r="D4" s="35" t="s">
        <v>103</v>
      </c>
      <c r="E4" s="78" t="str">
        <f>'Style Summary'!F3</f>
        <v>ACCORDION COMPACT</v>
      </c>
      <c r="F4" s="78"/>
      <c r="G4" s="78"/>
      <c r="H4" s="78"/>
      <c r="I4" s="35" t="s">
        <v>56</v>
      </c>
      <c r="J4" s="78" t="str">
        <f>'Style Summary'!K3</f>
        <v>MONICA</v>
      </c>
      <c r="K4" s="4"/>
      <c r="L4" s="27"/>
      <c r="M4" s="28"/>
      <c r="N4" s="59"/>
      <c r="O4" s="59"/>
      <c r="P4" s="120"/>
      <c r="Q4" s="411"/>
      <c r="R4" s="411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</row>
    <row r="5" spans="1:75" s="1" customFormat="1" ht="21" customHeight="1" x14ac:dyDescent="0.25">
      <c r="A5" s="31" t="s">
        <v>3</v>
      </c>
      <c r="B5" s="61" t="str">
        <f>'Style Summary'!B4</f>
        <v>SIMKHAI</v>
      </c>
      <c r="C5" s="3"/>
      <c r="D5" s="34" t="s">
        <v>55</v>
      </c>
      <c r="E5" s="3" t="str">
        <f>'Style Summary'!F4</f>
        <v>LEVIE S/L MINI DRESS</v>
      </c>
      <c r="F5" s="23"/>
      <c r="G5" s="23"/>
      <c r="H5" s="23"/>
      <c r="I5" s="34" t="s">
        <v>67</v>
      </c>
      <c r="J5" s="3" t="str">
        <f>'Style Summary'!K4</f>
        <v>1/37NM</v>
      </c>
      <c r="K5" s="23"/>
      <c r="L5" s="23"/>
      <c r="M5" s="24"/>
      <c r="N5" s="59"/>
      <c r="O5" s="59"/>
      <c r="P5" s="121"/>
      <c r="Q5" s="119"/>
      <c r="R5" s="119"/>
      <c r="S5" s="119"/>
      <c r="T5" s="119"/>
      <c r="U5" s="119"/>
      <c r="V5" s="119"/>
      <c r="W5" s="119"/>
      <c r="X5" s="59"/>
      <c r="Y5" s="108"/>
      <c r="Z5" s="68"/>
      <c r="AA5" s="119"/>
      <c r="AB5" s="11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</row>
    <row r="6" spans="1:75" s="1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 t="str">
        <f>'Style Summary'!F5</f>
        <v>XS-XL</v>
      </c>
      <c r="F6" s="78"/>
      <c r="G6" s="78"/>
      <c r="H6" s="78"/>
      <c r="I6" s="35" t="s">
        <v>60</v>
      </c>
      <c r="J6" s="78" t="str">
        <f>'Style Summary'!K5</f>
        <v>14GG</v>
      </c>
      <c r="K6" s="78"/>
      <c r="L6" s="78"/>
      <c r="M6" s="101"/>
      <c r="N6" s="59"/>
      <c r="O6" s="59"/>
      <c r="P6" s="111"/>
      <c r="Q6" s="68"/>
      <c r="R6" s="68"/>
      <c r="S6" s="68"/>
      <c r="T6" s="108"/>
      <c r="U6" s="68"/>
      <c r="V6" s="59"/>
      <c r="W6" s="59"/>
      <c r="X6" s="59"/>
      <c r="Y6" s="108"/>
      <c r="Z6" s="68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</row>
    <row r="7" spans="1:75" s="1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 t="str">
        <f>'Style Summary'!F6</f>
        <v>RACHEL / SIERRA</v>
      </c>
      <c r="F7" s="78"/>
      <c r="G7" s="78"/>
      <c r="H7" s="78"/>
      <c r="I7" s="35" t="s">
        <v>68</v>
      </c>
      <c r="J7" s="78" t="str">
        <f>'Style Summary'!K6</f>
        <v>2E</v>
      </c>
      <c r="K7" s="78"/>
      <c r="L7" s="78"/>
      <c r="M7" s="101"/>
      <c r="N7" s="59"/>
      <c r="O7" s="59"/>
      <c r="P7" s="111"/>
      <c r="Q7" s="68"/>
      <c r="R7" s="68"/>
      <c r="S7" s="68"/>
      <c r="T7" s="108"/>
      <c r="U7" s="109"/>
      <c r="V7" s="68"/>
      <c r="W7" s="68"/>
      <c r="X7" s="68"/>
      <c r="Y7" s="108"/>
      <c r="Z7" s="68"/>
      <c r="AA7" s="68"/>
      <c r="AB7" s="6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1" customFormat="1" ht="17" thickBot="1" x14ac:dyDescent="0.25">
      <c r="A8" s="33" t="s">
        <v>4</v>
      </c>
      <c r="B8" s="65" t="str">
        <f>'Style Summary'!B7</f>
        <v>PF26</v>
      </c>
      <c r="C8" s="65"/>
      <c r="D8" s="36" t="s">
        <v>6</v>
      </c>
      <c r="E8" s="65" t="str">
        <f>'Style Summary'!F7</f>
        <v>NV</v>
      </c>
      <c r="F8" s="65"/>
      <c r="G8" s="65"/>
      <c r="H8" s="65"/>
      <c r="I8" s="36" t="s">
        <v>61</v>
      </c>
      <c r="J8" s="65" t="str">
        <f>'Style Summary'!K7</f>
        <v>83% RECYCLED VISCOSE, 17% POLYESTER</v>
      </c>
      <c r="K8" s="65"/>
      <c r="L8" s="65"/>
      <c r="M8" s="22"/>
      <c r="N8" s="59"/>
      <c r="O8" s="59"/>
      <c r="P8" s="108"/>
      <c r="Q8" s="109"/>
      <c r="R8" s="68"/>
      <c r="S8" s="68"/>
      <c r="T8" s="108"/>
      <c r="U8" s="110"/>
      <c r="V8" s="68"/>
      <c r="W8" s="68"/>
      <c r="X8" s="68"/>
      <c r="Y8" s="108"/>
      <c r="Z8" s="68"/>
      <c r="AA8" s="68"/>
      <c r="AB8" s="6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</row>
    <row r="9" spans="1:75" s="1" customFormat="1" ht="17" thickBot="1" x14ac:dyDescent="0.25">
      <c r="A9" s="412" t="s">
        <v>205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4"/>
      <c r="N9" s="59"/>
      <c r="O9" s="59"/>
      <c r="P9" s="111"/>
      <c r="Q9" s="68"/>
      <c r="R9" s="68"/>
      <c r="S9" s="68"/>
      <c r="T9" s="108"/>
      <c r="U9" s="68"/>
      <c r="V9" s="68"/>
      <c r="W9" s="68"/>
      <c r="X9" s="68"/>
      <c r="Y9" s="108"/>
      <c r="Z9" s="68"/>
      <c r="AA9" s="68"/>
      <c r="AB9" s="6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</row>
    <row r="10" spans="1:75" s="1" customFormat="1" ht="16" x14ac:dyDescent="0.2">
      <c r="A10" s="280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2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</row>
    <row r="11" spans="1:75" ht="16" x14ac:dyDescent="0.2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</row>
    <row r="12" spans="1:75" x14ac:dyDescent="0.15">
      <c r="A12" s="17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</row>
    <row r="13" spans="1:75" x14ac:dyDescent="0.15">
      <c r="A13" s="1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</row>
    <row r="14" spans="1:75" x14ac:dyDescent="0.15">
      <c r="A14" s="1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</row>
    <row r="15" spans="1:75" x14ac:dyDescent="0.15">
      <c r="A15" s="1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</row>
    <row r="16" spans="1:75" x14ac:dyDescent="0.15">
      <c r="A16" s="1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9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</row>
    <row r="17" spans="1:75" x14ac:dyDescent="0.15">
      <c r="A17" s="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</row>
    <row r="18" spans="1:75" x14ac:dyDescent="0.15">
      <c r="A18" s="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</row>
    <row r="19" spans="1:75" x14ac:dyDescent="0.15">
      <c r="A19" s="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</row>
    <row r="20" spans="1:75" x14ac:dyDescent="0.15">
      <c r="A20" s="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</row>
    <row r="21" spans="1:75" x14ac:dyDescent="0.15">
      <c r="A21" s="1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9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</row>
    <row r="22" spans="1:75" x14ac:dyDescent="0.15">
      <c r="A22" s="1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9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</row>
    <row r="23" spans="1:75" x14ac:dyDescent="0.15">
      <c r="A23" s="1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</row>
    <row r="24" spans="1:75" x14ac:dyDescent="0.15">
      <c r="A24" s="1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9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</row>
    <row r="25" spans="1:75" x14ac:dyDescent="0.15">
      <c r="A25" s="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9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</row>
    <row r="26" spans="1:75" x14ac:dyDescent="0.15">
      <c r="A26" s="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9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</row>
    <row r="27" spans="1:75" x14ac:dyDescent="0.15">
      <c r="A27" s="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</row>
    <row r="28" spans="1:75" x14ac:dyDescent="0.15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9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</row>
    <row r="29" spans="1:75" x14ac:dyDescent="0.15">
      <c r="A29" s="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9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</row>
    <row r="30" spans="1:75" x14ac:dyDescent="0.15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9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</row>
    <row r="31" spans="1:75" x14ac:dyDescent="0.15">
      <c r="A31" s="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9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</row>
    <row r="32" spans="1:75" x14ac:dyDescent="0.15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</row>
    <row r="33" spans="1:75" x14ac:dyDescent="0.15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</row>
    <row r="34" spans="1:75" x14ac:dyDescent="0.15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</row>
    <row r="35" spans="1:75" x14ac:dyDescent="0.15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</row>
    <row r="36" spans="1:75" x14ac:dyDescent="0.15">
      <c r="A36" s="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9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</row>
    <row r="37" spans="1:75" x14ac:dyDescent="0.15">
      <c r="A37" s="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9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</row>
    <row r="38" spans="1:75" x14ac:dyDescent="0.15">
      <c r="A38" s="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</row>
    <row r="39" spans="1:75" x14ac:dyDescent="0.15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</row>
    <row r="40" spans="1:75" x14ac:dyDescent="0.15">
      <c r="A40" s="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9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</row>
    <row r="41" spans="1:75" x14ac:dyDescent="0.15">
      <c r="A41" s="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9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</row>
    <row r="42" spans="1:75" x14ac:dyDescent="0.15">
      <c r="A42" s="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9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</row>
    <row r="43" spans="1:75" x14ac:dyDescent="0.15">
      <c r="A43" s="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9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</row>
    <row r="44" spans="1:75" x14ac:dyDescent="0.15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</row>
    <row r="45" spans="1:75" x14ac:dyDescent="0.15">
      <c r="A45" s="1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9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</row>
    <row r="46" spans="1:75" x14ac:dyDescent="0.15">
      <c r="A46" s="1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9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</row>
    <row r="47" spans="1:75" x14ac:dyDescent="0.15">
      <c r="A47" s="1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</row>
    <row r="48" spans="1:75" x14ac:dyDescent="0.15">
      <c r="A48" s="1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9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</row>
    <row r="49" spans="1:75" x14ac:dyDescent="0.15">
      <c r="A49" s="1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9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</row>
    <row r="50" spans="1:75" x14ac:dyDescent="0.15">
      <c r="A50" s="1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9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</row>
    <row r="51" spans="1:75" x14ac:dyDescent="0.15">
      <c r="A51" s="1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9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</row>
    <row r="52" spans="1:75" x14ac:dyDescent="0.15">
      <c r="A52" s="1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9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</row>
    <row r="53" spans="1:75" x14ac:dyDescent="0.15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9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</row>
    <row r="54" spans="1:75" x14ac:dyDescent="0.15">
      <c r="A54" s="1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9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</row>
    <row r="55" spans="1:75" x14ac:dyDescent="0.15">
      <c r="A55" s="1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9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</row>
    <row r="56" spans="1:75" x14ac:dyDescent="0.15">
      <c r="A56" s="1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9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</row>
    <row r="57" spans="1:75" x14ac:dyDescent="0.15">
      <c r="A57" s="1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9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</row>
    <row r="58" spans="1:75" x14ac:dyDescent="0.15">
      <c r="A58" s="1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9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</row>
    <row r="59" spans="1:75" x14ac:dyDescent="0.15">
      <c r="A59" s="1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9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</row>
    <row r="60" spans="1:75" x14ac:dyDescent="0.15">
      <c r="A60" s="1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9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</row>
    <row r="61" spans="1:75" x14ac:dyDescent="0.15">
      <c r="A61" s="1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9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</row>
    <row r="62" spans="1:75" x14ac:dyDescent="0.15">
      <c r="A62" s="1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9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</row>
    <row r="63" spans="1:75" x14ac:dyDescent="0.15">
      <c r="A63" s="1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9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</row>
    <row r="64" spans="1:75" x14ac:dyDescent="0.15">
      <c r="A64" s="1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9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</row>
    <row r="65" spans="1:75" x14ac:dyDescent="0.15">
      <c r="A65" s="1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9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</row>
    <row r="66" spans="1:75" x14ac:dyDescent="0.15">
      <c r="A66" s="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9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</row>
    <row r="67" spans="1:75" x14ac:dyDescent="0.15">
      <c r="A67" s="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9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</row>
    <row r="68" spans="1:75" x14ac:dyDescent="0.15">
      <c r="A68" s="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9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</row>
    <row r="69" spans="1:75" x14ac:dyDescent="0.15">
      <c r="A69" s="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</row>
    <row r="70" spans="1:75" s="1" customFormat="1" ht="16" x14ac:dyDescent="0.2">
      <c r="A70" s="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</row>
    <row r="71" spans="1:75" x14ac:dyDescent="0.15">
      <c r="A71" s="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9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</row>
    <row r="72" spans="1:75" x14ac:dyDescent="0.15">
      <c r="A72" s="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9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</row>
    <row r="73" spans="1:75" x14ac:dyDescent="0.15">
      <c r="A73" s="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9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</row>
    <row r="74" spans="1:75" x14ac:dyDescent="0.15">
      <c r="A74" s="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</row>
    <row r="75" spans="1:75" x14ac:dyDescent="0.15">
      <c r="A75" s="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9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</row>
    <row r="76" spans="1:75" x14ac:dyDescent="0.15">
      <c r="A76" s="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9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</row>
    <row r="77" spans="1:75" x14ac:dyDescent="0.15">
      <c r="A77" s="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9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</row>
    <row r="78" spans="1:75" x14ac:dyDescent="0.15">
      <c r="A78" s="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9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</row>
    <row r="79" spans="1:75" x14ac:dyDescent="0.15">
      <c r="A79" s="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9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</row>
    <row r="80" spans="1:75" x14ac:dyDescent="0.15">
      <c r="A80" s="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9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</row>
    <row r="81" spans="1:75" x14ac:dyDescent="0.15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9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</row>
    <row r="82" spans="1:75" ht="14" thickBot="1" x14ac:dyDescent="0.2">
      <c r="A82" s="1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10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</row>
    <row r="83" spans="1:75" ht="16" x14ac:dyDescent="0.2">
      <c r="A83" s="1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</row>
    <row r="84" spans="1:75" x14ac:dyDescent="0.15">
      <c r="A84" s="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9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</row>
    <row r="85" spans="1:75" x14ac:dyDescent="0.15">
      <c r="A85" s="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</row>
    <row r="86" spans="1:75" x14ac:dyDescent="0.15">
      <c r="A86" s="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9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</row>
    <row r="87" spans="1:75" x14ac:dyDescent="0.15">
      <c r="A87" s="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9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</row>
    <row r="88" spans="1:75" x14ac:dyDescent="0.15">
      <c r="A88" s="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9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</row>
    <row r="89" spans="1:75" x14ac:dyDescent="0.15">
      <c r="A89" s="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9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</row>
    <row r="90" spans="1:75" x14ac:dyDescent="0.15">
      <c r="A90" s="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9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</row>
    <row r="91" spans="1:75" x14ac:dyDescent="0.15">
      <c r="A91" s="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9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</row>
    <row r="92" spans="1:75" x14ac:dyDescent="0.15">
      <c r="A92" s="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9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</row>
    <row r="93" spans="1:75" x14ac:dyDescent="0.15">
      <c r="A93" s="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9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</row>
    <row r="94" spans="1:75" x14ac:dyDescent="0.15">
      <c r="A94" s="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9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</row>
    <row r="95" spans="1:75" x14ac:dyDescent="0.15">
      <c r="A95" s="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9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</row>
    <row r="96" spans="1:75" x14ac:dyDescent="0.15">
      <c r="A96" s="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9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</row>
    <row r="97" spans="1:37" x14ac:dyDescent="0.15">
      <c r="A97" s="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9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</row>
    <row r="98" spans="1:37" x14ac:dyDescent="0.15">
      <c r="A98" s="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9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</row>
    <row r="99" spans="1:37" x14ac:dyDescent="0.15">
      <c r="A99" s="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9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</row>
    <row r="100" spans="1:37" x14ac:dyDescent="0.15">
      <c r="A100" s="1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9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</row>
    <row r="101" spans="1:37" x14ac:dyDescent="0.15">
      <c r="A101" s="1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9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</row>
    <row r="102" spans="1:37" x14ac:dyDescent="0.15">
      <c r="A102" s="1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9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</row>
    <row r="103" spans="1:37" x14ac:dyDescent="0.15">
      <c r="A103" s="1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9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</row>
    <row r="104" spans="1:37" x14ac:dyDescent="0.15">
      <c r="A104" s="1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9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</row>
    <row r="105" spans="1:37" x14ac:dyDescent="0.15">
      <c r="A105" s="1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9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</row>
    <row r="106" spans="1:37" x14ac:dyDescent="0.15">
      <c r="A106" s="1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9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</row>
    <row r="107" spans="1:37" x14ac:dyDescent="0.15">
      <c r="A107" s="1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9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</row>
    <row r="108" spans="1:37" x14ac:dyDescent="0.15">
      <c r="A108" s="1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9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</row>
    <row r="109" spans="1:37" x14ac:dyDescent="0.15">
      <c r="A109" s="1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9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</row>
    <row r="110" spans="1:37" x14ac:dyDescent="0.15">
      <c r="A110" s="1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9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</row>
    <row r="111" spans="1:37" x14ac:dyDescent="0.15">
      <c r="A111" s="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9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</row>
    <row r="112" spans="1:37" x14ac:dyDescent="0.15">
      <c r="A112" s="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9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</row>
    <row r="113" spans="1:37" x14ac:dyDescent="0.15">
      <c r="A113" s="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9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</row>
    <row r="114" spans="1:37" x14ac:dyDescent="0.15">
      <c r="A114" s="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9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</row>
    <row r="115" spans="1:37" x14ac:dyDescent="0.15">
      <c r="A115" s="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9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</row>
    <row r="116" spans="1:37" x14ac:dyDescent="0.15">
      <c r="A116" s="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9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</row>
    <row r="117" spans="1:37" x14ac:dyDescent="0.15">
      <c r="A117" s="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9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</row>
    <row r="118" spans="1:37" x14ac:dyDescent="0.15">
      <c r="A118" s="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9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</row>
    <row r="119" spans="1:37" x14ac:dyDescent="0.15">
      <c r="A119" s="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9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</row>
    <row r="120" spans="1:37" x14ac:dyDescent="0.15">
      <c r="A120" s="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9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</row>
    <row r="121" spans="1:37" x14ac:dyDescent="0.15">
      <c r="A121" s="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9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</row>
    <row r="122" spans="1:37" x14ac:dyDescent="0.15">
      <c r="A122" s="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9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</row>
    <row r="123" spans="1:37" x14ac:dyDescent="0.15">
      <c r="A123" s="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9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</row>
    <row r="124" spans="1:37" x14ac:dyDescent="0.15">
      <c r="A124" s="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9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</row>
    <row r="125" spans="1:37" x14ac:dyDescent="0.15">
      <c r="A125" s="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9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</row>
    <row r="126" spans="1:37" x14ac:dyDescent="0.15">
      <c r="A126" s="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9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</row>
    <row r="127" spans="1:37" x14ac:dyDescent="0.15">
      <c r="A127" s="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9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</row>
    <row r="128" spans="1:37" x14ac:dyDescent="0.15">
      <c r="A128" s="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9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</row>
    <row r="129" spans="1:37" x14ac:dyDescent="0.15">
      <c r="A129" s="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9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</row>
    <row r="130" spans="1:37" x14ac:dyDescent="0.15">
      <c r="A130" s="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9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</row>
    <row r="131" spans="1:37" x14ac:dyDescent="0.15">
      <c r="A131" s="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9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</row>
    <row r="132" spans="1:37" x14ac:dyDescent="0.15">
      <c r="A132" s="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9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</row>
    <row r="133" spans="1:37" x14ac:dyDescent="0.15">
      <c r="A133" s="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9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</row>
    <row r="134" spans="1:37" x14ac:dyDescent="0.15">
      <c r="A134" s="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9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</row>
    <row r="135" spans="1:37" x14ac:dyDescent="0.15">
      <c r="A135" s="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9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</row>
    <row r="136" spans="1:37" x14ac:dyDescent="0.15">
      <c r="A136" s="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9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</row>
    <row r="137" spans="1:37" x14ac:dyDescent="0.15">
      <c r="A137" s="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9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</row>
    <row r="138" spans="1:37" x14ac:dyDescent="0.15">
      <c r="A138" s="1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9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</row>
    <row r="139" spans="1:37" x14ac:dyDescent="0.15">
      <c r="A139" s="1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9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</row>
    <row r="140" spans="1:37" x14ac:dyDescent="0.15">
      <c r="A140" s="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9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</row>
    <row r="141" spans="1:37" x14ac:dyDescent="0.15">
      <c r="A141" s="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9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</row>
    <row r="142" spans="1:37" x14ac:dyDescent="0.15">
      <c r="A142" s="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9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</row>
    <row r="143" spans="1:37" x14ac:dyDescent="0.15">
      <c r="A143" s="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9"/>
    </row>
    <row r="144" spans="1:37" x14ac:dyDescent="0.15">
      <c r="A144" s="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9"/>
    </row>
    <row r="145" spans="1:13" x14ac:dyDescent="0.15">
      <c r="A145" s="1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9"/>
    </row>
    <row r="146" spans="1:13" x14ac:dyDescent="0.15">
      <c r="A146" s="1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9"/>
    </row>
    <row r="147" spans="1:13" x14ac:dyDescent="0.15">
      <c r="A147" s="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9"/>
    </row>
    <row r="148" spans="1:13" x14ac:dyDescent="0.15">
      <c r="A148" s="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9"/>
    </row>
    <row r="149" spans="1:13" x14ac:dyDescent="0.15">
      <c r="A149" s="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9"/>
    </row>
    <row r="150" spans="1:13" x14ac:dyDescent="0.15">
      <c r="A150" s="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9"/>
    </row>
    <row r="151" spans="1:13" x14ac:dyDescent="0.15">
      <c r="A151" s="1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9"/>
    </row>
    <row r="152" spans="1:13" x14ac:dyDescent="0.15">
      <c r="A152" s="1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9"/>
    </row>
    <row r="153" spans="1:13" x14ac:dyDescent="0.15">
      <c r="A153" s="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9"/>
    </row>
    <row r="154" spans="1:13" ht="14" thickBot="1" x14ac:dyDescent="0.2">
      <c r="A154" s="1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107"/>
    </row>
    <row r="155" spans="1:13" ht="16" x14ac:dyDescent="0.2">
      <c r="A155" s="1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9"/>
    </row>
    <row r="156" spans="1:13" x14ac:dyDescent="0.15">
      <c r="A156" s="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9"/>
    </row>
    <row r="157" spans="1:13" x14ac:dyDescent="0.15">
      <c r="A157" s="1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9"/>
    </row>
    <row r="158" spans="1:13" x14ac:dyDescent="0.15">
      <c r="A158" s="1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9"/>
    </row>
    <row r="159" spans="1:13" x14ac:dyDescent="0.15">
      <c r="A159" s="1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9"/>
    </row>
    <row r="160" spans="1:13" x14ac:dyDescent="0.15">
      <c r="A160" s="1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9"/>
    </row>
    <row r="161" spans="1:13" x14ac:dyDescent="0.15">
      <c r="A161" s="1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9"/>
    </row>
    <row r="162" spans="1:13" x14ac:dyDescent="0.15">
      <c r="A162" s="1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9"/>
    </row>
    <row r="163" spans="1:13" x14ac:dyDescent="0.15">
      <c r="A163" s="1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9"/>
    </row>
    <row r="164" spans="1:13" x14ac:dyDescent="0.15">
      <c r="A164" s="1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9"/>
    </row>
    <row r="165" spans="1:13" x14ac:dyDescent="0.15">
      <c r="A165" s="1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9"/>
    </row>
    <row r="166" spans="1:13" x14ac:dyDescent="0.15">
      <c r="A166" s="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9"/>
    </row>
    <row r="167" spans="1:13" x14ac:dyDescent="0.15">
      <c r="A167" s="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9"/>
    </row>
    <row r="168" spans="1:13" x14ac:dyDescent="0.15">
      <c r="A168" s="1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9"/>
    </row>
    <row r="169" spans="1:13" x14ac:dyDescent="0.15">
      <c r="A169" s="1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9"/>
    </row>
    <row r="170" spans="1:13" x14ac:dyDescent="0.15">
      <c r="A170" s="1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9"/>
    </row>
    <row r="171" spans="1:13" x14ac:dyDescent="0.15">
      <c r="A171" s="1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9"/>
    </row>
    <row r="172" spans="1:13" x14ac:dyDescent="0.15">
      <c r="A172" s="1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9"/>
    </row>
    <row r="173" spans="1:13" x14ac:dyDescent="0.15">
      <c r="A173" s="1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9"/>
    </row>
    <row r="174" spans="1:13" x14ac:dyDescent="0.15">
      <c r="A174" s="1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9"/>
    </row>
    <row r="175" spans="1:13" x14ac:dyDescent="0.15">
      <c r="A175" s="1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9"/>
    </row>
    <row r="176" spans="1:13" x14ac:dyDescent="0.15">
      <c r="A176" s="1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9"/>
    </row>
    <row r="177" spans="1:13" x14ac:dyDescent="0.15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9"/>
    </row>
    <row r="178" spans="1:13" x14ac:dyDescent="0.15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9"/>
    </row>
    <row r="179" spans="1:13" x14ac:dyDescent="0.15">
      <c r="A179" s="1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9"/>
    </row>
    <row r="180" spans="1:13" x14ac:dyDescent="0.15">
      <c r="A180" s="1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9"/>
    </row>
    <row r="181" spans="1:13" x14ac:dyDescent="0.15">
      <c r="A181" s="1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9"/>
    </row>
    <row r="182" spans="1:13" x14ac:dyDescent="0.15">
      <c r="A182" s="1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9"/>
    </row>
    <row r="183" spans="1:13" x14ac:dyDescent="0.15">
      <c r="A183" s="1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9"/>
    </row>
    <row r="184" spans="1:13" x14ac:dyDescent="0.15">
      <c r="A184" s="1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9"/>
    </row>
    <row r="185" spans="1:13" x14ac:dyDescent="0.15">
      <c r="A185" s="1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9"/>
    </row>
    <row r="186" spans="1:13" x14ac:dyDescent="0.15">
      <c r="A186" s="1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9"/>
    </row>
    <row r="187" spans="1:13" x14ac:dyDescent="0.15">
      <c r="A187" s="1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9"/>
    </row>
    <row r="188" spans="1:13" x14ac:dyDescent="0.15">
      <c r="A188" s="1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9"/>
    </row>
    <row r="189" spans="1:13" x14ac:dyDescent="0.15">
      <c r="A189" s="1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9"/>
    </row>
    <row r="190" spans="1:13" x14ac:dyDescent="0.15">
      <c r="A190" s="1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9"/>
    </row>
    <row r="191" spans="1:13" x14ac:dyDescent="0.15">
      <c r="A191" s="1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9"/>
    </row>
    <row r="192" spans="1:13" x14ac:dyDescent="0.15">
      <c r="A192" s="1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9"/>
    </row>
    <row r="193" spans="1:13" x14ac:dyDescent="0.15">
      <c r="A193" s="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9"/>
    </row>
    <row r="194" spans="1:13" x14ac:dyDescent="0.15">
      <c r="A194" s="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9"/>
    </row>
    <row r="195" spans="1:13" x14ac:dyDescent="0.15">
      <c r="A195" s="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9"/>
    </row>
    <row r="196" spans="1:13" x14ac:dyDescent="0.15">
      <c r="A196" s="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9"/>
    </row>
    <row r="197" spans="1:13" x14ac:dyDescent="0.15">
      <c r="A197" s="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9"/>
    </row>
    <row r="198" spans="1:13" x14ac:dyDescent="0.15">
      <c r="A198" s="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9"/>
    </row>
    <row r="199" spans="1:13" x14ac:dyDescent="0.15">
      <c r="A199" s="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9"/>
    </row>
    <row r="200" spans="1:13" x14ac:dyDescent="0.15">
      <c r="A200" s="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9"/>
    </row>
    <row r="201" spans="1:13" x14ac:dyDescent="0.15">
      <c r="A201" s="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9"/>
    </row>
    <row r="202" spans="1:13" x14ac:dyDescent="0.15">
      <c r="A202" s="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9"/>
    </row>
    <row r="203" spans="1:13" x14ac:dyDescent="0.15">
      <c r="A203" s="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9"/>
    </row>
    <row r="204" spans="1:13" x14ac:dyDescent="0.15">
      <c r="A204" s="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9"/>
    </row>
    <row r="205" spans="1:13" x14ac:dyDescent="0.15">
      <c r="A205" s="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9"/>
    </row>
    <row r="206" spans="1:13" x14ac:dyDescent="0.15">
      <c r="A206" s="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9"/>
    </row>
    <row r="207" spans="1:13" x14ac:dyDescent="0.15">
      <c r="A207" s="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9"/>
    </row>
    <row r="208" spans="1:13" x14ac:dyDescent="0.15">
      <c r="A208" s="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9"/>
    </row>
    <row r="209" spans="1:13" x14ac:dyDescent="0.15">
      <c r="A209" s="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9"/>
    </row>
    <row r="210" spans="1:13" x14ac:dyDescent="0.15">
      <c r="A210" s="1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9"/>
    </row>
    <row r="211" spans="1:13" x14ac:dyDescent="0.15">
      <c r="A211" s="1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9"/>
    </row>
    <row r="212" spans="1:13" x14ac:dyDescent="0.15">
      <c r="A212" s="1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9"/>
    </row>
    <row r="213" spans="1:13" x14ac:dyDescent="0.15">
      <c r="A213" s="1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9"/>
    </row>
    <row r="214" spans="1:13" x14ac:dyDescent="0.15">
      <c r="A214" s="1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9"/>
    </row>
    <row r="215" spans="1:13" x14ac:dyDescent="0.15">
      <c r="A215" s="1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9"/>
    </row>
    <row r="216" spans="1:13" x14ac:dyDescent="0.15">
      <c r="A216" s="1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9"/>
    </row>
    <row r="217" spans="1:13" x14ac:dyDescent="0.15">
      <c r="A217" s="1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9"/>
    </row>
    <row r="218" spans="1:13" x14ac:dyDescent="0.15">
      <c r="A218" s="1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9"/>
    </row>
    <row r="219" spans="1:13" x14ac:dyDescent="0.15">
      <c r="A219" s="1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9"/>
    </row>
    <row r="220" spans="1:13" x14ac:dyDescent="0.15">
      <c r="A220" s="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9"/>
    </row>
    <row r="221" spans="1:13" x14ac:dyDescent="0.15">
      <c r="A221" s="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9"/>
    </row>
    <row r="222" spans="1:13" x14ac:dyDescent="0.15">
      <c r="A222" s="1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9"/>
    </row>
    <row r="223" spans="1:13" x14ac:dyDescent="0.15">
      <c r="A223" s="1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9"/>
    </row>
    <row r="224" spans="1:13" x14ac:dyDescent="0.15">
      <c r="A224" s="1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9"/>
    </row>
    <row r="225" spans="1:13" x14ac:dyDescent="0.15">
      <c r="A225" s="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9"/>
    </row>
    <row r="226" spans="1:13" ht="14" thickBot="1" x14ac:dyDescent="0.2">
      <c r="A226" s="1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107"/>
    </row>
    <row r="227" spans="1:13" ht="16" x14ac:dyDescent="0.2">
      <c r="A227" s="1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9"/>
    </row>
    <row r="228" spans="1:13" x14ac:dyDescent="0.15">
      <c r="A228" s="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9"/>
    </row>
    <row r="229" spans="1:13" x14ac:dyDescent="0.15">
      <c r="A229" s="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9"/>
    </row>
    <row r="230" spans="1:13" x14ac:dyDescent="0.15">
      <c r="A230" s="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9"/>
    </row>
    <row r="231" spans="1:13" x14ac:dyDescent="0.15">
      <c r="A231" s="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9"/>
    </row>
    <row r="232" spans="1:13" x14ac:dyDescent="0.15">
      <c r="A232" s="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9"/>
    </row>
    <row r="233" spans="1:13" x14ac:dyDescent="0.15">
      <c r="A233" s="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9"/>
    </row>
    <row r="234" spans="1:13" x14ac:dyDescent="0.15">
      <c r="A234" s="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9"/>
    </row>
    <row r="235" spans="1:13" x14ac:dyDescent="0.15">
      <c r="A235" s="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9"/>
    </row>
    <row r="236" spans="1:13" x14ac:dyDescent="0.15">
      <c r="A236" s="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9"/>
    </row>
    <row r="237" spans="1:13" x14ac:dyDescent="0.15">
      <c r="A237" s="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9"/>
    </row>
    <row r="238" spans="1:13" x14ac:dyDescent="0.15">
      <c r="A238" s="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9"/>
    </row>
    <row r="239" spans="1:13" x14ac:dyDescent="0.15">
      <c r="A239" s="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9"/>
    </row>
    <row r="240" spans="1:13" x14ac:dyDescent="0.15">
      <c r="A240" s="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9"/>
    </row>
    <row r="241" spans="1:13" x14ac:dyDescent="0.15">
      <c r="A241" s="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9"/>
    </row>
    <row r="242" spans="1:13" x14ac:dyDescent="0.15">
      <c r="A242" s="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9"/>
    </row>
    <row r="243" spans="1:13" x14ac:dyDescent="0.15">
      <c r="A243" s="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9"/>
    </row>
    <row r="244" spans="1:13" x14ac:dyDescent="0.15">
      <c r="A244" s="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9"/>
    </row>
    <row r="245" spans="1:13" x14ac:dyDescent="0.15">
      <c r="A245" s="1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9"/>
    </row>
    <row r="246" spans="1:13" x14ac:dyDescent="0.15">
      <c r="A246" s="1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9"/>
    </row>
    <row r="247" spans="1:13" x14ac:dyDescent="0.15">
      <c r="A247" s="1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9"/>
    </row>
    <row r="248" spans="1:13" x14ac:dyDescent="0.15">
      <c r="A248" s="1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9"/>
    </row>
    <row r="249" spans="1:13" x14ac:dyDescent="0.15">
      <c r="A249" s="1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9"/>
    </row>
    <row r="250" spans="1:13" x14ac:dyDescent="0.15">
      <c r="A250" s="1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9"/>
    </row>
    <row r="251" spans="1:13" x14ac:dyDescent="0.15">
      <c r="A251" s="1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9"/>
    </row>
    <row r="252" spans="1:13" x14ac:dyDescent="0.15">
      <c r="A252" s="1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9"/>
    </row>
    <row r="253" spans="1:13" x14ac:dyDescent="0.15">
      <c r="A253" s="1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9"/>
    </row>
    <row r="254" spans="1:13" x14ac:dyDescent="0.15">
      <c r="A254" s="1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9"/>
    </row>
    <row r="255" spans="1:13" x14ac:dyDescent="0.15">
      <c r="A255" s="1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9"/>
    </row>
    <row r="256" spans="1:13" x14ac:dyDescent="0.15">
      <c r="A256" s="1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9"/>
    </row>
    <row r="257" spans="1:13" x14ac:dyDescent="0.15">
      <c r="A257" s="1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9"/>
    </row>
    <row r="258" spans="1:13" x14ac:dyDescent="0.15">
      <c r="A258" s="1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9"/>
    </row>
    <row r="259" spans="1:13" x14ac:dyDescent="0.15">
      <c r="A259" s="1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9"/>
    </row>
    <row r="260" spans="1:13" x14ac:dyDescent="0.15">
      <c r="A260" s="17"/>
      <c r="B260" s="4"/>
      <c r="C260" s="4"/>
      <c r="D260" s="4"/>
      <c r="E260" s="40"/>
      <c r="F260" s="4"/>
      <c r="G260" s="4"/>
      <c r="H260" s="4"/>
      <c r="I260" s="4"/>
      <c r="J260" s="4"/>
      <c r="K260" s="4"/>
      <c r="L260" s="4"/>
      <c r="M260" s="9"/>
    </row>
    <row r="261" spans="1:13" x14ac:dyDescent="0.15">
      <c r="A261" s="17"/>
      <c r="B261" s="4"/>
      <c r="C261" s="4"/>
      <c r="D261" s="4"/>
      <c r="E261" s="40"/>
      <c r="F261" s="4"/>
      <c r="G261" s="4"/>
      <c r="H261" s="4"/>
      <c r="I261" s="4"/>
      <c r="J261" s="4"/>
      <c r="K261" s="4"/>
      <c r="L261" s="4"/>
      <c r="M261" s="9"/>
    </row>
    <row r="262" spans="1:13" x14ac:dyDescent="0.15">
      <c r="A262" s="1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9"/>
    </row>
    <row r="263" spans="1:13" x14ac:dyDescent="0.15">
      <c r="A263" s="1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9"/>
    </row>
    <row r="264" spans="1:13" x14ac:dyDescent="0.15">
      <c r="A264" s="1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9"/>
    </row>
    <row r="265" spans="1:13" x14ac:dyDescent="0.15">
      <c r="A265" s="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9"/>
    </row>
    <row r="266" spans="1:13" x14ac:dyDescent="0.15">
      <c r="A266" s="1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9"/>
    </row>
    <row r="267" spans="1:13" x14ac:dyDescent="0.15">
      <c r="A267" s="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9"/>
    </row>
    <row r="268" spans="1:13" x14ac:dyDescent="0.15">
      <c r="A268" s="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9"/>
    </row>
    <row r="269" spans="1:13" x14ac:dyDescent="0.15">
      <c r="A269" s="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9"/>
    </row>
    <row r="270" spans="1:13" x14ac:dyDescent="0.15">
      <c r="A270" s="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9"/>
    </row>
    <row r="271" spans="1:13" x14ac:dyDescent="0.15">
      <c r="A271" s="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9"/>
    </row>
    <row r="272" spans="1:13" x14ac:dyDescent="0.15">
      <c r="A272" s="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9"/>
    </row>
    <row r="273" spans="1:13" x14ac:dyDescent="0.15">
      <c r="A273" s="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9"/>
    </row>
    <row r="274" spans="1:13" x14ac:dyDescent="0.15">
      <c r="A274" s="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9"/>
    </row>
    <row r="275" spans="1:13" x14ac:dyDescent="0.15">
      <c r="A275" s="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9"/>
    </row>
    <row r="276" spans="1:13" x14ac:dyDescent="0.15">
      <c r="A276" s="1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9"/>
    </row>
    <row r="277" spans="1:13" x14ac:dyDescent="0.15">
      <c r="A277" s="1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9"/>
    </row>
    <row r="278" spans="1:13" x14ac:dyDescent="0.15">
      <c r="A278" s="1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9"/>
    </row>
    <row r="279" spans="1:13" x14ac:dyDescent="0.15">
      <c r="A279" s="1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9"/>
    </row>
    <row r="280" spans="1:13" x14ac:dyDescent="0.15">
      <c r="A280" s="1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9"/>
    </row>
    <row r="281" spans="1:13" x14ac:dyDescent="0.15">
      <c r="A281" s="1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9"/>
    </row>
    <row r="282" spans="1:13" x14ac:dyDescent="0.15">
      <c r="A282" s="1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9"/>
    </row>
    <row r="283" spans="1:13" x14ac:dyDescent="0.15">
      <c r="A283" s="1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9"/>
    </row>
    <row r="284" spans="1:13" x14ac:dyDescent="0.15">
      <c r="A284" s="1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9"/>
    </row>
    <row r="285" spans="1:13" x14ac:dyDescent="0.15">
      <c r="A285" s="1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9"/>
    </row>
    <row r="286" spans="1:13" x14ac:dyDescent="0.15">
      <c r="A286" s="1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9"/>
    </row>
    <row r="287" spans="1:13" x14ac:dyDescent="0.15">
      <c r="A287" s="1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9"/>
    </row>
    <row r="288" spans="1:13" x14ac:dyDescent="0.15">
      <c r="A288" s="1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9"/>
    </row>
    <row r="289" spans="1:13" x14ac:dyDescent="0.15">
      <c r="A289" s="1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9"/>
    </row>
    <row r="290" spans="1:13" x14ac:dyDescent="0.15">
      <c r="A290" s="1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9"/>
    </row>
    <row r="291" spans="1:13" x14ac:dyDescent="0.15">
      <c r="A291" s="1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9"/>
    </row>
    <row r="292" spans="1:13" x14ac:dyDescent="0.15">
      <c r="A292" s="1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9"/>
    </row>
    <row r="293" spans="1:13" x14ac:dyDescent="0.15">
      <c r="A293" s="1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9"/>
    </row>
    <row r="294" spans="1:13" x14ac:dyDescent="0.15">
      <c r="A294" s="1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9"/>
    </row>
    <row r="295" spans="1:13" x14ac:dyDescent="0.15">
      <c r="A295" s="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9"/>
    </row>
    <row r="296" spans="1:13" x14ac:dyDescent="0.15">
      <c r="A296" s="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9"/>
    </row>
    <row r="297" spans="1:13" x14ac:dyDescent="0.15">
      <c r="A297" s="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9"/>
    </row>
    <row r="298" spans="1:13" ht="14" thickBot="1" x14ac:dyDescent="0.2">
      <c r="A298" s="1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107"/>
    </row>
    <row r="299" spans="1:13" ht="16" x14ac:dyDescent="0.2">
      <c r="A299" s="1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9"/>
    </row>
    <row r="300" spans="1:13" x14ac:dyDescent="0.15">
      <c r="A300" s="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9"/>
    </row>
    <row r="301" spans="1:13" x14ac:dyDescent="0.15">
      <c r="A301" s="1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9"/>
    </row>
    <row r="302" spans="1:13" x14ac:dyDescent="0.15">
      <c r="A302" s="1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9"/>
    </row>
    <row r="303" spans="1:13" x14ac:dyDescent="0.15">
      <c r="A303" s="1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9"/>
    </row>
    <row r="304" spans="1:13" x14ac:dyDescent="0.15">
      <c r="A304" s="1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9"/>
    </row>
    <row r="305" spans="1:13" x14ac:dyDescent="0.15">
      <c r="A305" s="1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9"/>
    </row>
    <row r="306" spans="1:13" x14ac:dyDescent="0.15">
      <c r="A306" s="1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9"/>
    </row>
    <row r="307" spans="1:13" x14ac:dyDescent="0.15">
      <c r="A307" s="1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9"/>
    </row>
    <row r="308" spans="1:13" x14ac:dyDescent="0.15">
      <c r="A308" s="1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9"/>
    </row>
    <row r="309" spans="1:13" x14ac:dyDescent="0.15">
      <c r="A309" s="1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9"/>
    </row>
    <row r="310" spans="1:13" x14ac:dyDescent="0.15">
      <c r="A310" s="1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9"/>
    </row>
    <row r="311" spans="1:13" x14ac:dyDescent="0.15">
      <c r="A311" s="1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9"/>
    </row>
    <row r="312" spans="1:13" x14ac:dyDescent="0.15">
      <c r="A312" s="1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9"/>
    </row>
    <row r="313" spans="1:13" x14ac:dyDescent="0.15">
      <c r="A313" s="1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9"/>
    </row>
    <row r="314" spans="1:13" x14ac:dyDescent="0.15">
      <c r="A314" s="1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9"/>
    </row>
    <row r="315" spans="1:13" x14ac:dyDescent="0.15">
      <c r="A315" s="1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9"/>
    </row>
    <row r="316" spans="1:13" x14ac:dyDescent="0.15">
      <c r="A316" s="1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9"/>
    </row>
    <row r="317" spans="1:13" x14ac:dyDescent="0.15">
      <c r="A317" s="1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9"/>
    </row>
    <row r="318" spans="1:13" x14ac:dyDescent="0.15">
      <c r="A318" s="1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9"/>
    </row>
    <row r="319" spans="1:13" x14ac:dyDescent="0.15">
      <c r="A319" s="1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9"/>
    </row>
    <row r="320" spans="1:13" x14ac:dyDescent="0.15">
      <c r="A320" s="1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9"/>
    </row>
    <row r="321" spans="1:13" x14ac:dyDescent="0.15">
      <c r="A321" s="1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9"/>
    </row>
    <row r="322" spans="1:13" x14ac:dyDescent="0.15">
      <c r="A322" s="1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9"/>
    </row>
    <row r="323" spans="1:13" x14ac:dyDescent="0.15">
      <c r="A323" s="1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9"/>
    </row>
    <row r="324" spans="1:13" x14ac:dyDescent="0.15">
      <c r="A324" s="1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9"/>
    </row>
    <row r="325" spans="1:13" x14ac:dyDescent="0.15">
      <c r="A325" s="1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9"/>
    </row>
    <row r="326" spans="1:13" x14ac:dyDescent="0.15">
      <c r="A326" s="1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9"/>
    </row>
    <row r="327" spans="1:13" x14ac:dyDescent="0.15">
      <c r="A327" s="1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9"/>
    </row>
    <row r="328" spans="1:13" x14ac:dyDescent="0.15">
      <c r="A328" s="1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9"/>
    </row>
    <row r="329" spans="1:13" x14ac:dyDescent="0.15">
      <c r="A329" s="1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9"/>
    </row>
    <row r="330" spans="1:13" x14ac:dyDescent="0.15">
      <c r="A330" s="1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9"/>
    </row>
    <row r="331" spans="1:13" x14ac:dyDescent="0.15">
      <c r="A331" s="1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9"/>
    </row>
    <row r="332" spans="1:13" x14ac:dyDescent="0.15">
      <c r="A332" s="1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9"/>
    </row>
    <row r="333" spans="1:13" x14ac:dyDescent="0.15">
      <c r="A333" s="1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9"/>
    </row>
    <row r="334" spans="1:13" x14ac:dyDescent="0.15">
      <c r="A334" s="1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9"/>
    </row>
    <row r="335" spans="1:13" x14ac:dyDescent="0.15">
      <c r="A335" s="1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9"/>
    </row>
    <row r="336" spans="1:13" x14ac:dyDescent="0.15">
      <c r="A336" s="1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9"/>
    </row>
    <row r="337" spans="1:13" x14ac:dyDescent="0.15">
      <c r="A337" s="1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9"/>
    </row>
    <row r="338" spans="1:13" x14ac:dyDescent="0.15">
      <c r="A338" s="1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9"/>
    </row>
    <row r="339" spans="1:13" x14ac:dyDescent="0.15">
      <c r="A339" s="1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9"/>
    </row>
    <row r="340" spans="1:13" x14ac:dyDescent="0.15">
      <c r="A340" s="1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9"/>
    </row>
    <row r="341" spans="1:13" x14ac:dyDescent="0.15">
      <c r="A341" s="1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9"/>
    </row>
    <row r="342" spans="1:13" x14ac:dyDescent="0.15">
      <c r="A342" s="1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9"/>
    </row>
    <row r="343" spans="1:13" x14ac:dyDescent="0.15">
      <c r="A343" s="1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9"/>
    </row>
    <row r="344" spans="1:13" x14ac:dyDescent="0.15">
      <c r="A344" s="1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9"/>
    </row>
    <row r="345" spans="1:13" x14ac:dyDescent="0.15">
      <c r="A345" s="1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9"/>
    </row>
    <row r="346" spans="1:13" x14ac:dyDescent="0.15">
      <c r="A346" s="1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9"/>
    </row>
    <row r="347" spans="1:13" x14ac:dyDescent="0.15">
      <c r="A347" s="1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9"/>
    </row>
    <row r="348" spans="1:13" x14ac:dyDescent="0.15">
      <c r="A348" s="1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9"/>
    </row>
    <row r="349" spans="1:13" x14ac:dyDescent="0.15">
      <c r="A349" s="1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9"/>
    </row>
    <row r="350" spans="1:13" x14ac:dyDescent="0.15">
      <c r="A350" s="1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9"/>
    </row>
    <row r="351" spans="1:13" x14ac:dyDescent="0.15">
      <c r="A351" s="1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9"/>
    </row>
    <row r="352" spans="1:13" x14ac:dyDescent="0.15">
      <c r="A352" s="1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9"/>
    </row>
    <row r="353" spans="1:13" x14ac:dyDescent="0.15">
      <c r="A353" s="1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9"/>
    </row>
    <row r="354" spans="1:13" x14ac:dyDescent="0.15">
      <c r="A354" s="1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9"/>
    </row>
    <row r="355" spans="1:13" x14ac:dyDescent="0.15">
      <c r="A355" s="1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9"/>
    </row>
    <row r="356" spans="1:13" x14ac:dyDescent="0.15">
      <c r="A356" s="1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9"/>
    </row>
    <row r="357" spans="1:13" x14ac:dyDescent="0.15">
      <c r="A357" s="1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9"/>
    </row>
    <row r="358" spans="1:13" x14ac:dyDescent="0.15">
      <c r="A358" s="1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9"/>
    </row>
    <row r="359" spans="1:13" x14ac:dyDescent="0.15">
      <c r="A359" s="1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9"/>
    </row>
    <row r="360" spans="1:13" x14ac:dyDescent="0.15">
      <c r="A360" s="1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9"/>
    </row>
    <row r="361" spans="1:13" x14ac:dyDescent="0.15">
      <c r="A361" s="1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9"/>
    </row>
    <row r="362" spans="1:13" x14ac:dyDescent="0.15">
      <c r="A362" s="1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9"/>
    </row>
    <row r="363" spans="1:13" x14ac:dyDescent="0.15">
      <c r="A363" s="1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9"/>
    </row>
    <row r="364" spans="1:13" x14ac:dyDescent="0.15">
      <c r="A364" s="1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9"/>
    </row>
    <row r="365" spans="1:13" x14ac:dyDescent="0.15">
      <c r="A365" s="1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9"/>
    </row>
    <row r="366" spans="1:13" x14ac:dyDescent="0.15">
      <c r="A366" s="1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9"/>
    </row>
    <row r="367" spans="1:13" x14ac:dyDescent="0.15">
      <c r="A367" s="1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9"/>
    </row>
    <row r="368" spans="1:13" x14ac:dyDescent="0.15">
      <c r="A368" s="1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9"/>
    </row>
    <row r="369" spans="1:13" x14ac:dyDescent="0.15">
      <c r="A369" s="1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9"/>
    </row>
    <row r="370" spans="1:13" ht="14" thickBot="1" x14ac:dyDescent="0.2">
      <c r="A370" s="1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107"/>
    </row>
    <row r="371" spans="1:13" ht="16" x14ac:dyDescent="0.2">
      <c r="A371" s="1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9"/>
    </row>
    <row r="372" spans="1:13" x14ac:dyDescent="0.15">
      <c r="A372" s="1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9"/>
    </row>
    <row r="373" spans="1:13" x14ac:dyDescent="0.15">
      <c r="A373" s="1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9"/>
    </row>
    <row r="374" spans="1:13" x14ac:dyDescent="0.15">
      <c r="A374" s="1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9"/>
    </row>
    <row r="375" spans="1:13" x14ac:dyDescent="0.15">
      <c r="A375" s="1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9"/>
    </row>
    <row r="376" spans="1:13" x14ac:dyDescent="0.15">
      <c r="A376" s="1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9"/>
    </row>
    <row r="377" spans="1:13" x14ac:dyDescent="0.15">
      <c r="A377" s="1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9"/>
    </row>
    <row r="378" spans="1:13" x14ac:dyDescent="0.15">
      <c r="A378" s="1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9"/>
    </row>
    <row r="379" spans="1:13" x14ac:dyDescent="0.15">
      <c r="A379" s="1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9"/>
    </row>
    <row r="380" spans="1:13" x14ac:dyDescent="0.15">
      <c r="A380" s="1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9"/>
    </row>
    <row r="381" spans="1:13" x14ac:dyDescent="0.15">
      <c r="A381" s="1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9"/>
    </row>
    <row r="382" spans="1:13" x14ac:dyDescent="0.15">
      <c r="A382" s="1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9"/>
    </row>
    <row r="383" spans="1:13" x14ac:dyDescent="0.15">
      <c r="A383" s="1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9"/>
    </row>
    <row r="384" spans="1:13" x14ac:dyDescent="0.15">
      <c r="A384" s="1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9"/>
    </row>
    <row r="385" spans="1:13" x14ac:dyDescent="0.15">
      <c r="A385" s="1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9"/>
    </row>
    <row r="386" spans="1:13" x14ac:dyDescent="0.15">
      <c r="A386" s="1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9"/>
    </row>
    <row r="387" spans="1:13" x14ac:dyDescent="0.15">
      <c r="A387" s="1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9"/>
    </row>
    <row r="388" spans="1:13" x14ac:dyDescent="0.15">
      <c r="A388" s="1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9"/>
    </row>
    <row r="389" spans="1:13" x14ac:dyDescent="0.15">
      <c r="A389" s="1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9"/>
    </row>
    <row r="390" spans="1:13" x14ac:dyDescent="0.15">
      <c r="A390" s="1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9"/>
    </row>
    <row r="391" spans="1:13" x14ac:dyDescent="0.15">
      <c r="A391" s="1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9"/>
    </row>
    <row r="392" spans="1:13" x14ac:dyDescent="0.15">
      <c r="A392" s="1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9"/>
    </row>
    <row r="393" spans="1:13" x14ac:dyDescent="0.15">
      <c r="A393" s="1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9"/>
    </row>
    <row r="394" spans="1:13" x14ac:dyDescent="0.15">
      <c r="A394" s="1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9"/>
    </row>
    <row r="395" spans="1:13" x14ac:dyDescent="0.15">
      <c r="A395" s="1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9"/>
    </row>
    <row r="396" spans="1:13" x14ac:dyDescent="0.15">
      <c r="A396" s="1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9"/>
    </row>
    <row r="397" spans="1:13" x14ac:dyDescent="0.15">
      <c r="A397" s="1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9"/>
    </row>
    <row r="398" spans="1:13" x14ac:dyDescent="0.15">
      <c r="A398" s="1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9"/>
    </row>
    <row r="399" spans="1:13" x14ac:dyDescent="0.15">
      <c r="A399" s="1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9"/>
    </row>
    <row r="400" spans="1:13" x14ac:dyDescent="0.15">
      <c r="A400" s="1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9"/>
    </row>
    <row r="401" spans="1:13" x14ac:dyDescent="0.15">
      <c r="A401" s="1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9"/>
    </row>
    <row r="402" spans="1:13" x14ac:dyDescent="0.15">
      <c r="A402" s="1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9"/>
    </row>
    <row r="403" spans="1:13" x14ac:dyDescent="0.15">
      <c r="A403" s="1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9"/>
    </row>
    <row r="404" spans="1:13" x14ac:dyDescent="0.15">
      <c r="A404" s="1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9"/>
    </row>
    <row r="405" spans="1:13" x14ac:dyDescent="0.15">
      <c r="A405" s="1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9"/>
    </row>
    <row r="406" spans="1:13" x14ac:dyDescent="0.15">
      <c r="A406" s="1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9"/>
    </row>
    <row r="407" spans="1:13" x14ac:dyDescent="0.15">
      <c r="A407" s="1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9"/>
    </row>
    <row r="408" spans="1:13" x14ac:dyDescent="0.15">
      <c r="A408" s="1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9"/>
    </row>
    <row r="409" spans="1:13" x14ac:dyDescent="0.15">
      <c r="A409" s="1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9"/>
    </row>
    <row r="410" spans="1:13" x14ac:dyDescent="0.15">
      <c r="A410" s="1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9"/>
    </row>
    <row r="411" spans="1:13" x14ac:dyDescent="0.15">
      <c r="A411" s="1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9"/>
    </row>
    <row r="412" spans="1:13" x14ac:dyDescent="0.15">
      <c r="A412" s="1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9"/>
    </row>
    <row r="413" spans="1:13" x14ac:dyDescent="0.15">
      <c r="A413" s="1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9"/>
    </row>
    <row r="414" spans="1:13" x14ac:dyDescent="0.15">
      <c r="A414" s="1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9"/>
    </row>
    <row r="415" spans="1:13" x14ac:dyDescent="0.15">
      <c r="A415" s="1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9"/>
    </row>
    <row r="416" spans="1:13" x14ac:dyDescent="0.15">
      <c r="A416" s="1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9"/>
    </row>
    <row r="417" spans="1:13" x14ac:dyDescent="0.15">
      <c r="A417" s="1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9"/>
    </row>
    <row r="418" spans="1:13" x14ac:dyDescent="0.15">
      <c r="A418" s="1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9"/>
    </row>
    <row r="419" spans="1:13" x14ac:dyDescent="0.15">
      <c r="A419" s="1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9"/>
    </row>
    <row r="420" spans="1:13" x14ac:dyDescent="0.15">
      <c r="A420" s="1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9"/>
    </row>
    <row r="421" spans="1:13" x14ac:dyDescent="0.15">
      <c r="A421" s="1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9"/>
    </row>
    <row r="422" spans="1:13" x14ac:dyDescent="0.15">
      <c r="A422" s="1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9"/>
    </row>
    <row r="423" spans="1:13" x14ac:dyDescent="0.15">
      <c r="A423" s="1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9"/>
    </row>
    <row r="424" spans="1:13" x14ac:dyDescent="0.15">
      <c r="A424" s="1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9"/>
    </row>
    <row r="425" spans="1:13" x14ac:dyDescent="0.15">
      <c r="A425" s="1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9"/>
    </row>
    <row r="426" spans="1:13" x14ac:dyDescent="0.15">
      <c r="A426" s="1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9"/>
    </row>
    <row r="427" spans="1:13" x14ac:dyDescent="0.15">
      <c r="A427" s="1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9"/>
    </row>
    <row r="428" spans="1:13" x14ac:dyDescent="0.15">
      <c r="A428" s="1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9"/>
    </row>
    <row r="429" spans="1:13" x14ac:dyDescent="0.15">
      <c r="A429" s="1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9"/>
    </row>
    <row r="430" spans="1:13" x14ac:dyDescent="0.15">
      <c r="A430" s="1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9"/>
    </row>
    <row r="431" spans="1:13" x14ac:dyDescent="0.15">
      <c r="A431" s="1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9"/>
    </row>
    <row r="432" spans="1:13" x14ac:dyDescent="0.15">
      <c r="A432" s="1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9"/>
    </row>
    <row r="433" spans="1:13" x14ac:dyDescent="0.15">
      <c r="A433" s="1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9"/>
    </row>
    <row r="434" spans="1:13" x14ac:dyDescent="0.15">
      <c r="A434" s="1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9"/>
    </row>
    <row r="435" spans="1:13" x14ac:dyDescent="0.15">
      <c r="A435" s="1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9"/>
    </row>
    <row r="436" spans="1:13" x14ac:dyDescent="0.15">
      <c r="A436" s="1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9"/>
    </row>
    <row r="437" spans="1:13" x14ac:dyDescent="0.15">
      <c r="A437" s="1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9"/>
    </row>
    <row r="438" spans="1:13" x14ac:dyDescent="0.15">
      <c r="A438" s="1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9"/>
    </row>
    <row r="439" spans="1:13" x14ac:dyDescent="0.15">
      <c r="A439" s="1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9"/>
    </row>
    <row r="440" spans="1:13" x14ac:dyDescent="0.15">
      <c r="A440" s="1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9"/>
    </row>
    <row r="441" spans="1:13" x14ac:dyDescent="0.15">
      <c r="A441" s="1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9"/>
    </row>
    <row r="442" spans="1:13" ht="14" thickBot="1" x14ac:dyDescent="0.2">
      <c r="A442" s="1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107"/>
    </row>
    <row r="443" spans="1:13" ht="16" x14ac:dyDescent="0.2">
      <c r="A443" s="1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9"/>
    </row>
    <row r="444" spans="1:13" x14ac:dyDescent="0.15">
      <c r="A444" s="1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9"/>
    </row>
    <row r="445" spans="1:13" x14ac:dyDescent="0.15">
      <c r="A445" s="1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9"/>
    </row>
    <row r="446" spans="1:13" x14ac:dyDescent="0.15">
      <c r="A446" s="1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9"/>
    </row>
    <row r="447" spans="1:13" x14ac:dyDescent="0.15">
      <c r="A447" s="1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9"/>
    </row>
    <row r="448" spans="1:13" x14ac:dyDescent="0.15">
      <c r="A448" s="1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9"/>
    </row>
    <row r="449" spans="1:13" x14ac:dyDescent="0.15">
      <c r="A449" s="1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9"/>
    </row>
    <row r="450" spans="1:13" x14ac:dyDescent="0.15">
      <c r="A450" s="1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9"/>
    </row>
    <row r="451" spans="1:13" x14ac:dyDescent="0.15">
      <c r="A451" s="1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9"/>
    </row>
    <row r="452" spans="1:13" x14ac:dyDescent="0.15">
      <c r="A452" s="1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9"/>
    </row>
    <row r="453" spans="1:13" x14ac:dyDescent="0.15">
      <c r="A453" s="1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9"/>
    </row>
    <row r="454" spans="1:13" x14ac:dyDescent="0.15">
      <c r="A454" s="1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9"/>
    </row>
    <row r="455" spans="1:13" x14ac:dyDescent="0.15">
      <c r="A455" s="1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9"/>
    </row>
    <row r="456" spans="1:13" x14ac:dyDescent="0.15">
      <c r="A456" s="1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9"/>
    </row>
    <row r="457" spans="1:13" x14ac:dyDescent="0.15">
      <c r="A457" s="1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9"/>
    </row>
    <row r="458" spans="1:13" x14ac:dyDescent="0.15">
      <c r="A458" s="1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9"/>
    </row>
    <row r="459" spans="1:13" x14ac:dyDescent="0.15">
      <c r="A459" s="1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9"/>
    </row>
    <row r="460" spans="1:13" x14ac:dyDescent="0.15">
      <c r="A460" s="1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9"/>
    </row>
    <row r="461" spans="1:13" x14ac:dyDescent="0.15">
      <c r="A461" s="1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9"/>
    </row>
    <row r="462" spans="1:13" x14ac:dyDescent="0.15">
      <c r="A462" s="1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9"/>
    </row>
    <row r="463" spans="1:13" x14ac:dyDescent="0.15">
      <c r="A463" s="1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9"/>
    </row>
    <row r="464" spans="1:13" x14ac:dyDescent="0.15">
      <c r="A464" s="1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9"/>
    </row>
    <row r="465" spans="1:13" x14ac:dyDescent="0.15">
      <c r="A465" s="1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9"/>
    </row>
    <row r="466" spans="1:13" x14ac:dyDescent="0.15">
      <c r="A466" s="1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9"/>
    </row>
    <row r="467" spans="1:13" x14ac:dyDescent="0.15">
      <c r="A467" s="1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9"/>
    </row>
    <row r="468" spans="1:13" x14ac:dyDescent="0.15">
      <c r="A468" s="1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9"/>
    </row>
    <row r="469" spans="1:13" x14ac:dyDescent="0.15">
      <c r="A469" s="1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9"/>
    </row>
    <row r="470" spans="1:13" x14ac:dyDescent="0.15">
      <c r="A470" s="1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9"/>
    </row>
    <row r="471" spans="1:13" x14ac:dyDescent="0.15">
      <c r="A471" s="1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9"/>
    </row>
    <row r="472" spans="1:13" x14ac:dyDescent="0.15">
      <c r="A472" s="1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9"/>
    </row>
    <row r="473" spans="1:13" x14ac:dyDescent="0.15">
      <c r="A473" s="1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9"/>
    </row>
    <row r="474" spans="1:13" x14ac:dyDescent="0.15">
      <c r="A474" s="1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9"/>
    </row>
    <row r="475" spans="1:13" x14ac:dyDescent="0.15">
      <c r="A475" s="1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9"/>
    </row>
    <row r="476" spans="1:13" x14ac:dyDescent="0.15">
      <c r="A476" s="1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9"/>
    </row>
    <row r="477" spans="1:13" x14ac:dyDescent="0.15">
      <c r="A477" s="1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9"/>
    </row>
    <row r="478" spans="1:13" x14ac:dyDescent="0.15">
      <c r="A478" s="1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9"/>
    </row>
    <row r="479" spans="1:13" x14ac:dyDescent="0.15">
      <c r="A479" s="1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9"/>
    </row>
    <row r="480" spans="1:13" x14ac:dyDescent="0.15">
      <c r="A480" s="1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9"/>
    </row>
    <row r="481" spans="1:13" x14ac:dyDescent="0.15">
      <c r="A481" s="1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9"/>
    </row>
    <row r="482" spans="1:13" x14ac:dyDescent="0.15">
      <c r="A482" s="1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9"/>
    </row>
    <row r="483" spans="1:13" x14ac:dyDescent="0.15">
      <c r="A483" s="1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9"/>
    </row>
    <row r="484" spans="1:13" x14ac:dyDescent="0.15">
      <c r="A484" s="1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9"/>
    </row>
    <row r="485" spans="1:13" x14ac:dyDescent="0.15">
      <c r="A485" s="1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9"/>
    </row>
    <row r="486" spans="1:13" x14ac:dyDescent="0.15">
      <c r="A486" s="1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9"/>
    </row>
    <row r="487" spans="1:13" x14ac:dyDescent="0.15">
      <c r="A487" s="1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9"/>
    </row>
    <row r="488" spans="1:13" x14ac:dyDescent="0.15">
      <c r="A488" s="1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9"/>
    </row>
    <row r="489" spans="1:13" x14ac:dyDescent="0.15">
      <c r="A489" s="1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9"/>
    </row>
    <row r="490" spans="1:13" x14ac:dyDescent="0.15">
      <c r="A490" s="1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9"/>
    </row>
    <row r="491" spans="1:13" x14ac:dyDescent="0.15">
      <c r="A491" s="1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9"/>
    </row>
    <row r="492" spans="1:13" x14ac:dyDescent="0.15">
      <c r="A492" s="1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9"/>
    </row>
    <row r="493" spans="1:13" x14ac:dyDescent="0.15">
      <c r="A493" s="1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9"/>
    </row>
    <row r="494" spans="1:13" x14ac:dyDescent="0.15">
      <c r="A494" s="1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9"/>
    </row>
    <row r="495" spans="1:13" x14ac:dyDescent="0.15">
      <c r="A495" s="1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9"/>
    </row>
    <row r="496" spans="1:13" x14ac:dyDescent="0.15">
      <c r="A496" s="1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9"/>
    </row>
    <row r="497" spans="1:13" x14ac:dyDescent="0.15">
      <c r="A497" s="1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9"/>
    </row>
    <row r="498" spans="1:13" x14ac:dyDescent="0.15">
      <c r="A498" s="1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9"/>
    </row>
    <row r="499" spans="1:13" x14ac:dyDescent="0.15">
      <c r="A499" s="1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9"/>
    </row>
    <row r="500" spans="1:13" x14ac:dyDescent="0.15">
      <c r="A500" s="1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9"/>
    </row>
    <row r="501" spans="1:13" x14ac:dyDescent="0.15">
      <c r="A501" s="1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9"/>
    </row>
    <row r="502" spans="1:13" x14ac:dyDescent="0.15">
      <c r="A502" s="1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9"/>
    </row>
    <row r="503" spans="1:13" x14ac:dyDescent="0.15">
      <c r="A503" s="1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9"/>
    </row>
    <row r="504" spans="1:13" x14ac:dyDescent="0.15">
      <c r="A504" s="1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9"/>
    </row>
    <row r="505" spans="1:13" x14ac:dyDescent="0.15">
      <c r="A505" s="1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9"/>
    </row>
    <row r="506" spans="1:13" x14ac:dyDescent="0.15">
      <c r="A506" s="1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9"/>
    </row>
    <row r="507" spans="1:13" x14ac:dyDescent="0.15">
      <c r="A507" s="1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9"/>
    </row>
    <row r="508" spans="1:13" x14ac:dyDescent="0.15">
      <c r="A508" s="1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9"/>
    </row>
    <row r="509" spans="1:13" x14ac:dyDescent="0.15">
      <c r="A509" s="1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9"/>
    </row>
    <row r="510" spans="1:13" x14ac:dyDescent="0.15">
      <c r="A510" s="1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9"/>
    </row>
    <row r="511" spans="1:13" x14ac:dyDescent="0.15">
      <c r="A511" s="1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9"/>
    </row>
    <row r="512" spans="1:13" x14ac:dyDescent="0.15">
      <c r="A512" s="1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9"/>
    </row>
    <row r="513" spans="1:13" x14ac:dyDescent="0.15">
      <c r="A513" s="1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9"/>
    </row>
    <row r="514" spans="1:13" ht="14" thickBot="1" x14ac:dyDescent="0.2">
      <c r="A514" s="1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107"/>
    </row>
    <row r="515" spans="1:13" ht="16" x14ac:dyDescent="0.2">
      <c r="A515" s="1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9"/>
    </row>
    <row r="516" spans="1:13" x14ac:dyDescent="0.15">
      <c r="A516" s="1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9"/>
    </row>
    <row r="517" spans="1:13" x14ac:dyDescent="0.15">
      <c r="A517" s="1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9"/>
    </row>
    <row r="518" spans="1:13" x14ac:dyDescent="0.15">
      <c r="A518" s="1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9"/>
    </row>
    <row r="519" spans="1:13" x14ac:dyDescent="0.15">
      <c r="A519" s="1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9"/>
    </row>
    <row r="520" spans="1:13" x14ac:dyDescent="0.15">
      <c r="A520" s="1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9"/>
    </row>
    <row r="521" spans="1:13" x14ac:dyDescent="0.15">
      <c r="A521" s="1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9"/>
    </row>
    <row r="522" spans="1:13" x14ac:dyDescent="0.15">
      <c r="A522" s="1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9"/>
    </row>
    <row r="523" spans="1:13" x14ac:dyDescent="0.15">
      <c r="A523" s="1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9"/>
    </row>
    <row r="524" spans="1:13" x14ac:dyDescent="0.15">
      <c r="A524" s="1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9"/>
    </row>
    <row r="525" spans="1:13" x14ac:dyDescent="0.15">
      <c r="A525" s="1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9"/>
    </row>
    <row r="526" spans="1:13" x14ac:dyDescent="0.15">
      <c r="A526" s="1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9"/>
    </row>
    <row r="527" spans="1:13" x14ac:dyDescent="0.15">
      <c r="A527" s="1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9"/>
    </row>
    <row r="528" spans="1:13" x14ac:dyDescent="0.15">
      <c r="A528" s="1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9"/>
    </row>
    <row r="529" spans="1:13" x14ac:dyDescent="0.15">
      <c r="A529" s="1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9"/>
    </row>
    <row r="530" spans="1:13" x14ac:dyDescent="0.15">
      <c r="A530" s="1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9"/>
    </row>
    <row r="531" spans="1:13" x14ac:dyDescent="0.15">
      <c r="A531" s="1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9"/>
    </row>
    <row r="532" spans="1:13" x14ac:dyDescent="0.15">
      <c r="A532" s="1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9"/>
    </row>
    <row r="533" spans="1:13" x14ac:dyDescent="0.15">
      <c r="A533" s="1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9"/>
    </row>
    <row r="534" spans="1:13" x14ac:dyDescent="0.15">
      <c r="A534" s="1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9"/>
    </row>
    <row r="535" spans="1:13" x14ac:dyDescent="0.15">
      <c r="A535" s="1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9"/>
    </row>
    <row r="536" spans="1:13" x14ac:dyDescent="0.15">
      <c r="A536" s="1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9"/>
    </row>
    <row r="537" spans="1:13" x14ac:dyDescent="0.15">
      <c r="A537" s="1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9"/>
    </row>
    <row r="538" spans="1:13" x14ac:dyDescent="0.15">
      <c r="A538" s="1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9"/>
    </row>
    <row r="539" spans="1:13" x14ac:dyDescent="0.15">
      <c r="A539" s="1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9"/>
    </row>
    <row r="540" spans="1:13" x14ac:dyDescent="0.15">
      <c r="A540" s="1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9"/>
    </row>
    <row r="541" spans="1:13" x14ac:dyDescent="0.15">
      <c r="A541" s="1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9"/>
    </row>
    <row r="542" spans="1:13" x14ac:dyDescent="0.15">
      <c r="A542" s="1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9"/>
    </row>
    <row r="543" spans="1:13" x14ac:dyDescent="0.15">
      <c r="A543" s="1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9"/>
    </row>
    <row r="544" spans="1:13" x14ac:dyDescent="0.15">
      <c r="A544" s="1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9"/>
    </row>
    <row r="545" spans="1:13" x14ac:dyDescent="0.15">
      <c r="A545" s="1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9"/>
    </row>
    <row r="546" spans="1:13" x14ac:dyDescent="0.15">
      <c r="A546" s="1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9"/>
    </row>
    <row r="547" spans="1:13" x14ac:dyDescent="0.15">
      <c r="A547" s="1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9"/>
    </row>
    <row r="548" spans="1:13" x14ac:dyDescent="0.15">
      <c r="A548" s="1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9"/>
    </row>
    <row r="549" spans="1:13" x14ac:dyDescent="0.15">
      <c r="A549" s="1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9"/>
    </row>
    <row r="550" spans="1:13" x14ac:dyDescent="0.15">
      <c r="A550" s="1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9"/>
    </row>
    <row r="551" spans="1:13" x14ac:dyDescent="0.15">
      <c r="A551" s="1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9"/>
    </row>
    <row r="552" spans="1:13" x14ac:dyDescent="0.15">
      <c r="A552" s="1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9"/>
    </row>
    <row r="553" spans="1:13" x14ac:dyDescent="0.15">
      <c r="A553" s="1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9"/>
    </row>
    <row r="554" spans="1:13" x14ac:dyDescent="0.15">
      <c r="A554" s="1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9"/>
    </row>
    <row r="555" spans="1:13" x14ac:dyDescent="0.15">
      <c r="A555" s="1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9"/>
    </row>
    <row r="556" spans="1:13" x14ac:dyDescent="0.15">
      <c r="A556" s="1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9"/>
    </row>
    <row r="557" spans="1:13" x14ac:dyDescent="0.15">
      <c r="A557" s="1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9"/>
    </row>
    <row r="558" spans="1:13" x14ac:dyDescent="0.15">
      <c r="A558" s="1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9"/>
    </row>
    <row r="559" spans="1:13" x14ac:dyDescent="0.15">
      <c r="A559" s="1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9"/>
    </row>
    <row r="560" spans="1:13" x14ac:dyDescent="0.15">
      <c r="A560" s="1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9"/>
    </row>
    <row r="561" spans="1:13" x14ac:dyDescent="0.15">
      <c r="A561" s="1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9"/>
    </row>
    <row r="562" spans="1:13" x14ac:dyDescent="0.15">
      <c r="A562" s="1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9"/>
    </row>
    <row r="563" spans="1:13" x14ac:dyDescent="0.15">
      <c r="A563" s="1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9"/>
    </row>
    <row r="564" spans="1:13" x14ac:dyDescent="0.15">
      <c r="A564" s="1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9"/>
    </row>
    <row r="565" spans="1:13" x14ac:dyDescent="0.15">
      <c r="A565" s="1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9"/>
    </row>
    <row r="566" spans="1:13" x14ac:dyDescent="0.15">
      <c r="A566" s="1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9"/>
    </row>
    <row r="567" spans="1:13" x14ac:dyDescent="0.15">
      <c r="A567" s="1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9"/>
    </row>
    <row r="568" spans="1:13" x14ac:dyDescent="0.15">
      <c r="A568" s="1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9"/>
    </row>
    <row r="569" spans="1:13" x14ac:dyDescent="0.15">
      <c r="A569" s="1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9"/>
    </row>
    <row r="570" spans="1:13" x14ac:dyDescent="0.15">
      <c r="A570" s="1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9"/>
    </row>
    <row r="571" spans="1:13" x14ac:dyDescent="0.15">
      <c r="A571" s="1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9"/>
    </row>
    <row r="572" spans="1:13" x14ac:dyDescent="0.15">
      <c r="A572" s="1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9"/>
    </row>
    <row r="573" spans="1:13" x14ac:dyDescent="0.15">
      <c r="A573" s="1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9"/>
    </row>
    <row r="574" spans="1:13" x14ac:dyDescent="0.15">
      <c r="A574" s="1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9"/>
    </row>
    <row r="575" spans="1:13" x14ac:dyDescent="0.15">
      <c r="A575" s="1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9"/>
    </row>
    <row r="576" spans="1:13" x14ac:dyDescent="0.15">
      <c r="A576" s="1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9"/>
    </row>
    <row r="577" spans="1:13" x14ac:dyDescent="0.15">
      <c r="A577" s="1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9"/>
    </row>
    <row r="578" spans="1:13" x14ac:dyDescent="0.15">
      <c r="A578" s="1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9"/>
    </row>
    <row r="579" spans="1:13" x14ac:dyDescent="0.15">
      <c r="A579" s="1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9"/>
    </row>
    <row r="580" spans="1:13" x14ac:dyDescent="0.15">
      <c r="A580" s="1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9"/>
    </row>
    <row r="581" spans="1:13" x14ac:dyDescent="0.15">
      <c r="A581" s="1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9"/>
    </row>
    <row r="582" spans="1:13" x14ac:dyDescent="0.15">
      <c r="A582" s="1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9"/>
    </row>
    <row r="583" spans="1:13" x14ac:dyDescent="0.15">
      <c r="A583" s="1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9"/>
    </row>
    <row r="584" spans="1:13" x14ac:dyDescent="0.15">
      <c r="A584" s="1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9"/>
    </row>
    <row r="585" spans="1:13" x14ac:dyDescent="0.15">
      <c r="A585" s="1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9"/>
    </row>
    <row r="586" spans="1:13" ht="14" thickBot="1" x14ac:dyDescent="0.2">
      <c r="A586" s="1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107"/>
    </row>
    <row r="587" spans="1:13" ht="16" x14ac:dyDescent="0.2">
      <c r="A587" s="1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9"/>
    </row>
    <row r="588" spans="1:13" x14ac:dyDescent="0.15">
      <c r="A588" s="1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9"/>
    </row>
    <row r="589" spans="1:13" x14ac:dyDescent="0.15">
      <c r="A589" s="1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9"/>
    </row>
    <row r="590" spans="1:13" x14ac:dyDescent="0.15">
      <c r="A590" s="1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9"/>
    </row>
    <row r="591" spans="1:13" x14ac:dyDescent="0.15">
      <c r="A591" s="1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9"/>
    </row>
    <row r="592" spans="1:13" x14ac:dyDescent="0.15">
      <c r="A592" s="1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9"/>
    </row>
    <row r="593" spans="1:13" x14ac:dyDescent="0.15">
      <c r="A593" s="1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9"/>
    </row>
    <row r="594" spans="1:13" x14ac:dyDescent="0.15">
      <c r="A594" s="1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9"/>
    </row>
    <row r="595" spans="1:13" x14ac:dyDescent="0.15">
      <c r="A595" s="1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9"/>
    </row>
    <row r="596" spans="1:13" x14ac:dyDescent="0.15">
      <c r="A596" s="1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9"/>
    </row>
    <row r="597" spans="1:13" x14ac:dyDescent="0.15">
      <c r="A597" s="1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9"/>
    </row>
    <row r="598" spans="1:13" x14ac:dyDescent="0.15">
      <c r="A598" s="1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9"/>
    </row>
    <row r="599" spans="1:13" x14ac:dyDescent="0.15">
      <c r="A599" s="1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9"/>
    </row>
    <row r="600" spans="1:13" x14ac:dyDescent="0.15">
      <c r="A600" s="1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9"/>
    </row>
    <row r="601" spans="1:13" x14ac:dyDescent="0.15">
      <c r="A601" s="1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9"/>
    </row>
    <row r="602" spans="1:13" x14ac:dyDescent="0.15">
      <c r="A602" s="1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9"/>
    </row>
    <row r="603" spans="1:13" x14ac:dyDescent="0.15">
      <c r="A603" s="1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9"/>
    </row>
    <row r="604" spans="1:13" x14ac:dyDescent="0.15">
      <c r="A604" s="1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9"/>
    </row>
    <row r="605" spans="1:13" x14ac:dyDescent="0.15">
      <c r="A605" s="1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9"/>
    </row>
    <row r="606" spans="1:13" x14ac:dyDescent="0.15">
      <c r="A606" s="1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9"/>
    </row>
    <row r="607" spans="1:13" x14ac:dyDescent="0.15">
      <c r="A607" s="1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9"/>
    </row>
    <row r="608" spans="1:13" x14ac:dyDescent="0.15">
      <c r="A608" s="1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9"/>
    </row>
    <row r="609" spans="1:13" x14ac:dyDescent="0.15">
      <c r="A609" s="1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9"/>
    </row>
    <row r="610" spans="1:13" x14ac:dyDescent="0.15">
      <c r="A610" s="1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9"/>
    </row>
    <row r="611" spans="1:13" x14ac:dyDescent="0.15">
      <c r="A611" s="1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9"/>
    </row>
    <row r="612" spans="1:13" x14ac:dyDescent="0.15">
      <c r="A612" s="1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9"/>
    </row>
    <row r="613" spans="1:13" x14ac:dyDescent="0.15">
      <c r="A613" s="1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9"/>
    </row>
    <row r="614" spans="1:13" x14ac:dyDescent="0.15">
      <c r="A614" s="1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9"/>
    </row>
    <row r="615" spans="1:13" x14ac:dyDescent="0.15">
      <c r="A615" s="1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9"/>
    </row>
    <row r="616" spans="1:13" x14ac:dyDescent="0.15">
      <c r="A616" s="1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9"/>
    </row>
    <row r="617" spans="1:13" x14ac:dyDescent="0.15">
      <c r="A617" s="1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9"/>
    </row>
    <row r="618" spans="1:13" x14ac:dyDescent="0.15">
      <c r="A618" s="1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9"/>
    </row>
    <row r="619" spans="1:13" x14ac:dyDescent="0.15">
      <c r="A619" s="1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9"/>
    </row>
    <row r="620" spans="1:13" x14ac:dyDescent="0.15">
      <c r="A620" s="1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9"/>
    </row>
    <row r="621" spans="1:13" x14ac:dyDescent="0.15">
      <c r="A621" s="1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9"/>
    </row>
    <row r="622" spans="1:13" x14ac:dyDescent="0.15">
      <c r="A622" s="1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9"/>
    </row>
    <row r="623" spans="1:13" x14ac:dyDescent="0.15">
      <c r="A623" s="1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9"/>
    </row>
    <row r="624" spans="1:13" x14ac:dyDescent="0.15">
      <c r="A624" s="1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9"/>
    </row>
    <row r="625" spans="1:13" x14ac:dyDescent="0.15">
      <c r="A625" s="1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9"/>
    </row>
    <row r="626" spans="1:13" x14ac:dyDescent="0.15">
      <c r="A626" s="1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9"/>
    </row>
    <row r="627" spans="1:13" x14ac:dyDescent="0.15">
      <c r="A627" s="1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9"/>
    </row>
    <row r="628" spans="1:13" x14ac:dyDescent="0.15">
      <c r="A628" s="1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9"/>
    </row>
    <row r="629" spans="1:13" x14ac:dyDescent="0.15">
      <c r="A629" s="1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9"/>
    </row>
    <row r="630" spans="1:13" x14ac:dyDescent="0.15">
      <c r="A630" s="1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9"/>
    </row>
    <row r="631" spans="1:13" x14ac:dyDescent="0.15">
      <c r="A631" s="1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9"/>
    </row>
    <row r="632" spans="1:13" x14ac:dyDescent="0.15">
      <c r="A632" s="1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9"/>
    </row>
    <row r="633" spans="1:13" x14ac:dyDescent="0.15">
      <c r="A633" s="1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9"/>
    </row>
    <row r="634" spans="1:13" x14ac:dyDescent="0.15">
      <c r="A634" s="1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9"/>
    </row>
    <row r="635" spans="1:13" x14ac:dyDescent="0.15">
      <c r="A635" s="1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9"/>
    </row>
    <row r="636" spans="1:13" x14ac:dyDescent="0.15">
      <c r="A636" s="1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9"/>
    </row>
    <row r="637" spans="1:13" x14ac:dyDescent="0.15">
      <c r="A637" s="1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9"/>
    </row>
    <row r="638" spans="1:13" x14ac:dyDescent="0.15">
      <c r="A638" s="1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9"/>
    </row>
    <row r="639" spans="1:13" x14ac:dyDescent="0.15">
      <c r="A639" s="1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9"/>
    </row>
    <row r="640" spans="1:13" x14ac:dyDescent="0.15">
      <c r="A640" s="1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9"/>
    </row>
    <row r="641" spans="1:13" x14ac:dyDescent="0.15">
      <c r="A641" s="1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9"/>
    </row>
    <row r="642" spans="1:13" x14ac:dyDescent="0.15">
      <c r="A642" s="1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9"/>
    </row>
    <row r="643" spans="1:13" x14ac:dyDescent="0.15">
      <c r="A643" s="1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9"/>
    </row>
    <row r="644" spans="1:13" x14ac:dyDescent="0.15">
      <c r="A644" s="1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9"/>
    </row>
    <row r="645" spans="1:13" x14ac:dyDescent="0.15">
      <c r="A645" s="1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9"/>
    </row>
    <row r="646" spans="1:13" x14ac:dyDescent="0.15">
      <c r="A646" s="1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9"/>
    </row>
    <row r="647" spans="1:13" x14ac:dyDescent="0.15">
      <c r="A647" s="1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9"/>
    </row>
    <row r="648" spans="1:13" x14ac:dyDescent="0.15">
      <c r="A648" s="1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9"/>
    </row>
    <row r="649" spans="1:13" x14ac:dyDescent="0.15">
      <c r="A649" s="1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9"/>
    </row>
    <row r="650" spans="1:13" x14ac:dyDescent="0.15">
      <c r="A650" s="1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9"/>
    </row>
    <row r="651" spans="1:13" x14ac:dyDescent="0.15">
      <c r="A651" s="1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9"/>
    </row>
    <row r="652" spans="1:13" x14ac:dyDescent="0.15">
      <c r="A652" s="1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9"/>
    </row>
    <row r="653" spans="1:13" x14ac:dyDescent="0.15">
      <c r="A653" s="1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9"/>
    </row>
    <row r="654" spans="1:13" x14ac:dyDescent="0.15">
      <c r="A654" s="1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9"/>
    </row>
    <row r="655" spans="1:13" x14ac:dyDescent="0.15">
      <c r="A655" s="1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9"/>
    </row>
    <row r="656" spans="1:13" x14ac:dyDescent="0.15">
      <c r="A656" s="1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9"/>
    </row>
    <row r="657" spans="1:13" x14ac:dyDescent="0.15">
      <c r="A657" s="1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9"/>
    </row>
    <row r="658" spans="1:13" ht="14" thickBot="1" x14ac:dyDescent="0.2">
      <c r="A658" s="1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107"/>
    </row>
  </sheetData>
  <mergeCells count="3">
    <mergeCell ref="K1:M1"/>
    <mergeCell ref="Q4:R4"/>
    <mergeCell ref="A9:M9"/>
  </mergeCells>
  <printOptions horizontalCentered="1" verticalCentered="1"/>
  <pageMargins left="0.25" right="0.25" top="0.75" bottom="0.75" header="0.3" footer="0.3"/>
  <pageSetup scale="60" orientation="portrait" r:id="rId1"/>
  <headerFooter alignWithMargins="0">
    <oddFooter>&amp;R&amp;D&amp;T</oddFooter>
  </headerFooter>
  <rowBreaks count="1" manualBreakCount="1">
    <brk id="82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BW658"/>
  <sheetViews>
    <sheetView zoomScaleNormal="100" zoomScalePageLayoutView="75" workbookViewId="0">
      <selection activeCell="R19" sqref="R19"/>
    </sheetView>
  </sheetViews>
  <sheetFormatPr baseColWidth="10" defaultColWidth="8.83203125" defaultRowHeight="13" x14ac:dyDescent="0.15"/>
  <cols>
    <col min="1" max="1" width="11.5" customWidth="1"/>
    <col min="2" max="2" width="11.83203125" customWidth="1"/>
    <col min="3" max="3" width="15.33203125" customWidth="1"/>
    <col min="4" max="4" width="6.33203125" customWidth="1"/>
    <col min="8" max="8" width="14.33203125" customWidth="1"/>
  </cols>
  <sheetData>
    <row r="1" spans="1:75" ht="25" customHeight="1" x14ac:dyDescent="0.25">
      <c r="A1" s="10" t="s">
        <v>105</v>
      </c>
      <c r="B1" s="37"/>
      <c r="C1" s="37"/>
      <c r="D1" s="37"/>
      <c r="E1" s="37"/>
      <c r="F1" s="37"/>
      <c r="G1" s="37"/>
      <c r="H1" s="26"/>
      <c r="I1" s="26"/>
      <c r="J1" s="66"/>
      <c r="K1" s="408" t="s">
        <v>104</v>
      </c>
      <c r="L1" s="409"/>
      <c r="M1" s="410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75" ht="19.5" customHeight="1" x14ac:dyDescent="0.25">
      <c r="A2" s="217" t="s">
        <v>119</v>
      </c>
      <c r="B2" s="4"/>
      <c r="C2" s="4"/>
      <c r="D2" s="4"/>
      <c r="E2" s="4"/>
      <c r="F2" s="4"/>
      <c r="G2" s="4"/>
      <c r="H2" s="44"/>
      <c r="I2" s="44"/>
      <c r="J2" s="122"/>
      <c r="K2" s="123"/>
      <c r="L2" s="124"/>
      <c r="M2" s="1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75" s="2" customFormat="1" ht="15" customHeight="1" x14ac:dyDescent="0.2">
      <c r="A3" s="7"/>
      <c r="B3" s="99"/>
      <c r="C3" s="78"/>
      <c r="D3" s="78"/>
      <c r="E3" s="78"/>
      <c r="F3" s="78"/>
      <c r="G3" s="78"/>
      <c r="H3" s="78"/>
      <c r="I3" s="78"/>
      <c r="J3" s="78"/>
      <c r="L3" s="99"/>
      <c r="M3" s="25"/>
    </row>
    <row r="4" spans="1:75" s="2" customFormat="1" ht="21.75" customHeight="1" x14ac:dyDescent="0.25">
      <c r="A4" s="29" t="s">
        <v>10</v>
      </c>
      <c r="B4" s="99">
        <f>'Style Summary'!B3:C3</f>
        <v>45912</v>
      </c>
      <c r="C4" s="78"/>
      <c r="D4" s="35" t="s">
        <v>103</v>
      </c>
      <c r="E4" s="78" t="str">
        <f>'Style Summary'!F3</f>
        <v>ACCORDION COMPACT</v>
      </c>
      <c r="F4" s="78"/>
      <c r="G4" s="78"/>
      <c r="H4" s="78"/>
      <c r="I4" s="35" t="s">
        <v>56</v>
      </c>
      <c r="J4" s="78" t="str">
        <f>'Style Summary'!K3</f>
        <v>MONICA</v>
      </c>
      <c r="K4" s="4"/>
      <c r="L4" s="27"/>
      <c r="M4" s="28"/>
      <c r="N4" s="59"/>
      <c r="O4" s="59"/>
      <c r="P4" s="120"/>
      <c r="Q4" s="411"/>
      <c r="R4" s="411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</row>
    <row r="5" spans="1:75" s="1" customFormat="1" ht="21" customHeight="1" x14ac:dyDescent="0.25">
      <c r="A5" s="31" t="s">
        <v>3</v>
      </c>
      <c r="B5" s="61" t="str">
        <f>'Style Summary'!B4</f>
        <v>SIMKHAI</v>
      </c>
      <c r="C5" s="3"/>
      <c r="D5" s="34" t="s">
        <v>55</v>
      </c>
      <c r="E5" s="3" t="str">
        <f>'Style Summary'!F4</f>
        <v>LEVIE S/L MINI DRESS</v>
      </c>
      <c r="F5" s="23"/>
      <c r="G5" s="23"/>
      <c r="H5" s="23"/>
      <c r="I5" s="34" t="s">
        <v>67</v>
      </c>
      <c r="J5" s="3" t="str">
        <f>'Style Summary'!K4</f>
        <v>1/37NM</v>
      </c>
      <c r="K5" s="23"/>
      <c r="L5" s="23"/>
      <c r="M5" s="24"/>
      <c r="N5" s="59"/>
      <c r="O5" s="59"/>
      <c r="P5" s="121"/>
      <c r="Q5" s="119"/>
      <c r="R5" s="119"/>
      <c r="S5" s="119"/>
      <c r="T5" s="119"/>
      <c r="U5" s="119"/>
      <c r="V5" s="119"/>
      <c r="W5" s="119"/>
      <c r="X5" s="59"/>
      <c r="Y5" s="108"/>
      <c r="Z5" s="68"/>
      <c r="AA5" s="119"/>
      <c r="AB5" s="11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</row>
    <row r="6" spans="1:75" s="1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 t="str">
        <f>'Style Summary'!F5</f>
        <v>XS-XL</v>
      </c>
      <c r="F6" s="78"/>
      <c r="G6" s="78"/>
      <c r="H6" s="78"/>
      <c r="I6" s="35" t="s">
        <v>60</v>
      </c>
      <c r="J6" s="78" t="str">
        <f>'Style Summary'!K5</f>
        <v>14GG</v>
      </c>
      <c r="K6" s="78"/>
      <c r="L6" s="78"/>
      <c r="M6" s="101"/>
      <c r="N6" s="59"/>
      <c r="O6" s="59"/>
      <c r="P6" s="111"/>
      <c r="Q6" s="68"/>
      <c r="R6" s="68"/>
      <c r="S6" s="68"/>
      <c r="T6" s="108"/>
      <c r="U6" s="68"/>
      <c r="V6" s="59"/>
      <c r="W6" s="59"/>
      <c r="X6" s="59"/>
      <c r="Y6" s="108"/>
      <c r="Z6" s="68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</row>
    <row r="7" spans="1:75" s="1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 t="str">
        <f>'Style Summary'!F6</f>
        <v>RACHEL / SIERRA</v>
      </c>
      <c r="F7" s="78"/>
      <c r="G7" s="78"/>
      <c r="H7" s="78"/>
      <c r="I7" s="35" t="s">
        <v>68</v>
      </c>
      <c r="J7" s="78" t="str">
        <f>'Style Summary'!K6</f>
        <v>2E</v>
      </c>
      <c r="K7" s="78"/>
      <c r="L7" s="78"/>
      <c r="M7" s="101"/>
      <c r="N7" s="59"/>
      <c r="O7" s="59"/>
      <c r="P7" s="111"/>
      <c r="Q7" s="68"/>
      <c r="R7" s="68"/>
      <c r="S7" s="68"/>
      <c r="T7" s="108"/>
      <c r="U7" s="109"/>
      <c r="V7" s="68"/>
      <c r="W7" s="68"/>
      <c r="X7" s="68"/>
      <c r="Y7" s="108"/>
      <c r="Z7" s="68"/>
      <c r="AA7" s="68"/>
      <c r="AB7" s="6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1" customFormat="1" ht="17" thickBot="1" x14ac:dyDescent="0.25">
      <c r="A8" s="33" t="s">
        <v>4</v>
      </c>
      <c r="B8" s="65" t="str">
        <f>'Style Summary'!B7</f>
        <v>PF26</v>
      </c>
      <c r="C8" s="65"/>
      <c r="D8" s="36" t="s">
        <v>6</v>
      </c>
      <c r="E8" s="65" t="str">
        <f>'Style Summary'!F7</f>
        <v>NV</v>
      </c>
      <c r="F8" s="65"/>
      <c r="G8" s="65"/>
      <c r="H8" s="65"/>
      <c r="I8" s="36" t="s">
        <v>61</v>
      </c>
      <c r="J8" s="65" t="str">
        <f>'Style Summary'!K7</f>
        <v>83% RECYCLED VISCOSE, 17% POLYESTER</v>
      </c>
      <c r="K8" s="65"/>
      <c r="L8" s="65"/>
      <c r="M8" s="22"/>
      <c r="N8" s="59"/>
      <c r="O8" s="59"/>
      <c r="P8" s="108"/>
      <c r="Q8" s="109"/>
      <c r="R8" s="68"/>
      <c r="S8" s="68"/>
      <c r="T8" s="108"/>
      <c r="U8" s="110"/>
      <c r="V8" s="68"/>
      <c r="W8" s="68"/>
      <c r="X8" s="68"/>
      <c r="Y8" s="108"/>
      <c r="Z8" s="68"/>
      <c r="AA8" s="68"/>
      <c r="AB8" s="6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</row>
    <row r="9" spans="1:75" s="1" customFormat="1" ht="17" thickBot="1" x14ac:dyDescent="0.25">
      <c r="A9" s="412" t="s">
        <v>250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4"/>
      <c r="N9" s="59"/>
      <c r="O9" s="59"/>
      <c r="P9" s="111"/>
      <c r="Q9" s="68"/>
      <c r="R9" s="68"/>
      <c r="S9" s="68"/>
      <c r="T9" s="108"/>
      <c r="U9" s="68"/>
      <c r="V9" s="68"/>
      <c r="W9" s="68"/>
      <c r="X9" s="68"/>
      <c r="Y9" s="108"/>
      <c r="Z9" s="68"/>
      <c r="AA9" s="68"/>
      <c r="AB9" s="6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</row>
    <row r="10" spans="1:75" s="1" customFormat="1" ht="16" x14ac:dyDescent="0.2">
      <c r="A10" s="280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2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</row>
    <row r="11" spans="1:75" ht="16" x14ac:dyDescent="0.2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</row>
    <row r="12" spans="1:75" x14ac:dyDescent="0.15">
      <c r="A12" s="17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</row>
    <row r="13" spans="1:75" x14ac:dyDescent="0.15">
      <c r="A13" s="1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</row>
    <row r="14" spans="1:75" x14ac:dyDescent="0.15">
      <c r="A14" s="1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</row>
    <row r="15" spans="1:75" x14ac:dyDescent="0.15">
      <c r="A15" s="1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</row>
    <row r="16" spans="1:75" x14ac:dyDescent="0.15">
      <c r="A16" s="1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9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</row>
    <row r="17" spans="1:75" x14ac:dyDescent="0.15">
      <c r="A17" s="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</row>
    <row r="18" spans="1:75" x14ac:dyDescent="0.15">
      <c r="A18" s="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</row>
    <row r="19" spans="1:75" x14ac:dyDescent="0.15">
      <c r="A19" s="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</row>
    <row r="20" spans="1:75" x14ac:dyDescent="0.15">
      <c r="A20" s="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</row>
    <row r="21" spans="1:75" x14ac:dyDescent="0.15">
      <c r="A21" s="1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9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</row>
    <row r="22" spans="1:75" x14ac:dyDescent="0.15">
      <c r="A22" s="1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9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</row>
    <row r="23" spans="1:75" x14ac:dyDescent="0.15">
      <c r="A23" s="1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</row>
    <row r="24" spans="1:75" x14ac:dyDescent="0.15">
      <c r="A24" s="1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9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</row>
    <row r="25" spans="1:75" x14ac:dyDescent="0.15">
      <c r="A25" s="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9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</row>
    <row r="26" spans="1:75" x14ac:dyDescent="0.15">
      <c r="A26" s="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9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</row>
    <row r="27" spans="1:75" x14ac:dyDescent="0.15">
      <c r="A27" s="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</row>
    <row r="28" spans="1:75" x14ac:dyDescent="0.15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9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</row>
    <row r="29" spans="1:75" x14ac:dyDescent="0.15">
      <c r="A29" s="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9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</row>
    <row r="30" spans="1:75" x14ac:dyDescent="0.15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9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</row>
    <row r="31" spans="1:75" x14ac:dyDescent="0.15">
      <c r="A31" s="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9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</row>
    <row r="32" spans="1:75" x14ac:dyDescent="0.15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</row>
    <row r="33" spans="1:75" x14ac:dyDescent="0.15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</row>
    <row r="34" spans="1:75" x14ac:dyDescent="0.15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</row>
    <row r="35" spans="1:75" x14ac:dyDescent="0.15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</row>
    <row r="36" spans="1:75" x14ac:dyDescent="0.15">
      <c r="A36" s="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9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</row>
    <row r="37" spans="1:75" x14ac:dyDescent="0.15">
      <c r="A37" s="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9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</row>
    <row r="38" spans="1:75" x14ac:dyDescent="0.15">
      <c r="A38" s="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</row>
    <row r="39" spans="1:75" x14ac:dyDescent="0.15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</row>
    <row r="40" spans="1:75" x14ac:dyDescent="0.15">
      <c r="A40" s="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9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</row>
    <row r="41" spans="1:75" x14ac:dyDescent="0.15">
      <c r="A41" s="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9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</row>
    <row r="42" spans="1:75" x14ac:dyDescent="0.15">
      <c r="A42" s="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9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</row>
    <row r="43" spans="1:75" x14ac:dyDescent="0.15">
      <c r="A43" s="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9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</row>
    <row r="44" spans="1:75" x14ac:dyDescent="0.15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</row>
    <row r="45" spans="1:75" x14ac:dyDescent="0.15">
      <c r="A45" s="1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9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</row>
    <row r="46" spans="1:75" x14ac:dyDescent="0.15">
      <c r="A46" s="1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9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</row>
    <row r="47" spans="1:75" x14ac:dyDescent="0.15">
      <c r="A47" s="1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</row>
    <row r="48" spans="1:75" x14ac:dyDescent="0.15">
      <c r="A48" s="1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9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</row>
    <row r="49" spans="1:75" x14ac:dyDescent="0.15">
      <c r="A49" s="1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9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</row>
    <row r="50" spans="1:75" x14ac:dyDescent="0.15">
      <c r="A50" s="1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9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</row>
    <row r="51" spans="1:75" x14ac:dyDescent="0.15">
      <c r="A51" s="1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9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</row>
    <row r="52" spans="1:75" x14ac:dyDescent="0.15">
      <c r="A52" s="1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9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</row>
    <row r="53" spans="1:75" x14ac:dyDescent="0.15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9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</row>
    <row r="54" spans="1:75" x14ac:dyDescent="0.15">
      <c r="A54" s="1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9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</row>
    <row r="55" spans="1:75" x14ac:dyDescent="0.15">
      <c r="A55" s="1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9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</row>
    <row r="56" spans="1:75" x14ac:dyDescent="0.15">
      <c r="A56" s="1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9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</row>
    <row r="57" spans="1:75" x14ac:dyDescent="0.15">
      <c r="A57" s="1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9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</row>
    <row r="58" spans="1:75" x14ac:dyDescent="0.15">
      <c r="A58" s="1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9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</row>
    <row r="59" spans="1:75" x14ac:dyDescent="0.15">
      <c r="A59" s="1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9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</row>
    <row r="60" spans="1:75" x14ac:dyDescent="0.15">
      <c r="A60" s="1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9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</row>
    <row r="61" spans="1:75" x14ac:dyDescent="0.15">
      <c r="A61" s="1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9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</row>
    <row r="62" spans="1:75" x14ac:dyDescent="0.15">
      <c r="A62" s="1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9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</row>
    <row r="63" spans="1:75" x14ac:dyDescent="0.15">
      <c r="A63" s="1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9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</row>
    <row r="64" spans="1:75" x14ac:dyDescent="0.15">
      <c r="A64" s="1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9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</row>
    <row r="65" spans="1:75" x14ac:dyDescent="0.15">
      <c r="A65" s="1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9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</row>
    <row r="66" spans="1:75" x14ac:dyDescent="0.15">
      <c r="A66" s="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9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</row>
    <row r="67" spans="1:75" x14ac:dyDescent="0.15">
      <c r="A67" s="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9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</row>
    <row r="68" spans="1:75" x14ac:dyDescent="0.15">
      <c r="A68" s="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9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</row>
    <row r="69" spans="1:75" x14ac:dyDescent="0.15">
      <c r="A69" s="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</row>
    <row r="70" spans="1:75" s="1" customFormat="1" ht="16" x14ac:dyDescent="0.2">
      <c r="A70" s="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</row>
    <row r="71" spans="1:75" x14ac:dyDescent="0.15">
      <c r="A71" s="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9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</row>
    <row r="72" spans="1:75" x14ac:dyDescent="0.15">
      <c r="A72" s="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9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</row>
    <row r="73" spans="1:75" x14ac:dyDescent="0.15">
      <c r="A73" s="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9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</row>
    <row r="74" spans="1:75" x14ac:dyDescent="0.15">
      <c r="A74" s="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</row>
    <row r="75" spans="1:75" x14ac:dyDescent="0.15">
      <c r="A75" s="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9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</row>
    <row r="76" spans="1:75" x14ac:dyDescent="0.15">
      <c r="A76" s="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9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</row>
    <row r="77" spans="1:75" x14ac:dyDescent="0.15">
      <c r="A77" s="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9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</row>
    <row r="78" spans="1:75" x14ac:dyDescent="0.15">
      <c r="A78" s="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9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</row>
    <row r="79" spans="1:75" x14ac:dyDescent="0.15">
      <c r="A79" s="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9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</row>
    <row r="80" spans="1:75" x14ac:dyDescent="0.15">
      <c r="A80" s="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9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</row>
    <row r="81" spans="1:75" x14ac:dyDescent="0.15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9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</row>
    <row r="82" spans="1:75" ht="14" thickBot="1" x14ac:dyDescent="0.2">
      <c r="A82" s="1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10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</row>
    <row r="83" spans="1:75" ht="16" x14ac:dyDescent="0.2">
      <c r="A83" s="1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</row>
    <row r="84" spans="1:75" x14ac:dyDescent="0.15">
      <c r="A84" s="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9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</row>
    <row r="85" spans="1:75" x14ac:dyDescent="0.15">
      <c r="A85" s="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</row>
    <row r="86" spans="1:75" x14ac:dyDescent="0.15">
      <c r="A86" s="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9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</row>
    <row r="87" spans="1:75" x14ac:dyDescent="0.15">
      <c r="A87" s="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9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</row>
    <row r="88" spans="1:75" x14ac:dyDescent="0.15">
      <c r="A88" s="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9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</row>
    <row r="89" spans="1:75" x14ac:dyDescent="0.15">
      <c r="A89" s="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9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</row>
    <row r="90" spans="1:75" x14ac:dyDescent="0.15">
      <c r="A90" s="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9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</row>
    <row r="91" spans="1:75" x14ac:dyDescent="0.15">
      <c r="A91" s="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9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</row>
    <row r="92" spans="1:75" x14ac:dyDescent="0.15">
      <c r="A92" s="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9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</row>
    <row r="93" spans="1:75" x14ac:dyDescent="0.15">
      <c r="A93" s="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9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</row>
    <row r="94" spans="1:75" x14ac:dyDescent="0.15">
      <c r="A94" s="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9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</row>
    <row r="95" spans="1:75" x14ac:dyDescent="0.15">
      <c r="A95" s="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9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</row>
    <row r="96" spans="1:75" x14ac:dyDescent="0.15">
      <c r="A96" s="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9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</row>
    <row r="97" spans="1:37" x14ac:dyDescent="0.15">
      <c r="A97" s="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9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</row>
    <row r="98" spans="1:37" x14ac:dyDescent="0.15">
      <c r="A98" s="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9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</row>
    <row r="99" spans="1:37" x14ac:dyDescent="0.15">
      <c r="A99" s="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9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</row>
    <row r="100" spans="1:37" x14ac:dyDescent="0.15">
      <c r="A100" s="1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9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</row>
    <row r="101" spans="1:37" x14ac:dyDescent="0.15">
      <c r="A101" s="1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9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</row>
    <row r="102" spans="1:37" x14ac:dyDescent="0.15">
      <c r="A102" s="1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9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</row>
    <row r="103" spans="1:37" x14ac:dyDescent="0.15">
      <c r="A103" s="1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9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</row>
    <row r="104" spans="1:37" x14ac:dyDescent="0.15">
      <c r="A104" s="1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9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</row>
    <row r="105" spans="1:37" x14ac:dyDescent="0.15">
      <c r="A105" s="1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9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</row>
    <row r="106" spans="1:37" x14ac:dyDescent="0.15">
      <c r="A106" s="1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9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</row>
    <row r="107" spans="1:37" x14ac:dyDescent="0.15">
      <c r="A107" s="1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9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</row>
    <row r="108" spans="1:37" x14ac:dyDescent="0.15">
      <c r="A108" s="1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9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</row>
    <row r="109" spans="1:37" x14ac:dyDescent="0.15">
      <c r="A109" s="1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9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</row>
    <row r="110" spans="1:37" x14ac:dyDescent="0.15">
      <c r="A110" s="1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9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</row>
    <row r="111" spans="1:37" x14ac:dyDescent="0.15">
      <c r="A111" s="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9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</row>
    <row r="112" spans="1:37" x14ac:dyDescent="0.15">
      <c r="A112" s="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9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</row>
    <row r="113" spans="1:37" x14ac:dyDescent="0.15">
      <c r="A113" s="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9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</row>
    <row r="114" spans="1:37" x14ac:dyDescent="0.15">
      <c r="A114" s="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9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</row>
    <row r="115" spans="1:37" x14ac:dyDescent="0.15">
      <c r="A115" s="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9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</row>
    <row r="116" spans="1:37" x14ac:dyDescent="0.15">
      <c r="A116" s="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9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</row>
    <row r="117" spans="1:37" x14ac:dyDescent="0.15">
      <c r="A117" s="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9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</row>
    <row r="118" spans="1:37" x14ac:dyDescent="0.15">
      <c r="A118" s="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9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</row>
    <row r="119" spans="1:37" x14ac:dyDescent="0.15">
      <c r="A119" s="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9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</row>
    <row r="120" spans="1:37" x14ac:dyDescent="0.15">
      <c r="A120" s="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9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</row>
    <row r="121" spans="1:37" x14ac:dyDescent="0.15">
      <c r="A121" s="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9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</row>
    <row r="122" spans="1:37" x14ac:dyDescent="0.15">
      <c r="A122" s="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9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</row>
    <row r="123" spans="1:37" x14ac:dyDescent="0.15">
      <c r="A123" s="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9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</row>
    <row r="124" spans="1:37" x14ac:dyDescent="0.15">
      <c r="A124" s="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9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</row>
    <row r="125" spans="1:37" x14ac:dyDescent="0.15">
      <c r="A125" s="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9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</row>
    <row r="126" spans="1:37" x14ac:dyDescent="0.15">
      <c r="A126" s="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9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</row>
    <row r="127" spans="1:37" x14ac:dyDescent="0.15">
      <c r="A127" s="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9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</row>
    <row r="128" spans="1:37" x14ac:dyDescent="0.15">
      <c r="A128" s="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9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</row>
    <row r="129" spans="1:37" x14ac:dyDescent="0.15">
      <c r="A129" s="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9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</row>
    <row r="130" spans="1:37" x14ac:dyDescent="0.15">
      <c r="A130" s="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9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</row>
    <row r="131" spans="1:37" x14ac:dyDescent="0.15">
      <c r="A131" s="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9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</row>
    <row r="132" spans="1:37" x14ac:dyDescent="0.15">
      <c r="A132" s="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9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</row>
    <row r="133" spans="1:37" x14ac:dyDescent="0.15">
      <c r="A133" s="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9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</row>
    <row r="134" spans="1:37" x14ac:dyDescent="0.15">
      <c r="A134" s="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9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</row>
    <row r="135" spans="1:37" x14ac:dyDescent="0.15">
      <c r="A135" s="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9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</row>
    <row r="136" spans="1:37" x14ac:dyDescent="0.15">
      <c r="A136" s="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9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</row>
    <row r="137" spans="1:37" x14ac:dyDescent="0.15">
      <c r="A137" s="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9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</row>
    <row r="138" spans="1:37" x14ac:dyDescent="0.15">
      <c r="A138" s="1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9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</row>
    <row r="139" spans="1:37" x14ac:dyDescent="0.15">
      <c r="A139" s="1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9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</row>
    <row r="140" spans="1:37" x14ac:dyDescent="0.15">
      <c r="A140" s="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9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</row>
    <row r="141" spans="1:37" x14ac:dyDescent="0.15">
      <c r="A141" s="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9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</row>
    <row r="142" spans="1:37" x14ac:dyDescent="0.15">
      <c r="A142" s="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9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</row>
    <row r="143" spans="1:37" x14ac:dyDescent="0.15">
      <c r="A143" s="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9"/>
    </row>
    <row r="144" spans="1:37" x14ac:dyDescent="0.15">
      <c r="A144" s="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9"/>
    </row>
    <row r="145" spans="1:13" x14ac:dyDescent="0.15">
      <c r="A145" s="1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9"/>
    </row>
    <row r="146" spans="1:13" x14ac:dyDescent="0.15">
      <c r="A146" s="1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9"/>
    </row>
    <row r="147" spans="1:13" x14ac:dyDescent="0.15">
      <c r="A147" s="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9"/>
    </row>
    <row r="148" spans="1:13" x14ac:dyDescent="0.15">
      <c r="A148" s="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9"/>
    </row>
    <row r="149" spans="1:13" x14ac:dyDescent="0.15">
      <c r="A149" s="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9"/>
    </row>
    <row r="150" spans="1:13" x14ac:dyDescent="0.15">
      <c r="A150" s="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9"/>
    </row>
    <row r="151" spans="1:13" x14ac:dyDescent="0.15">
      <c r="A151" s="1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9"/>
    </row>
    <row r="152" spans="1:13" x14ac:dyDescent="0.15">
      <c r="A152" s="1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9"/>
    </row>
    <row r="153" spans="1:13" x14ac:dyDescent="0.15">
      <c r="A153" s="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9"/>
    </row>
    <row r="154" spans="1:13" ht="14" thickBot="1" x14ac:dyDescent="0.2">
      <c r="A154" s="1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107"/>
    </row>
    <row r="155" spans="1:13" ht="16" x14ac:dyDescent="0.2">
      <c r="A155" s="1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9"/>
    </row>
    <row r="156" spans="1:13" x14ac:dyDescent="0.15">
      <c r="A156" s="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9"/>
    </row>
    <row r="157" spans="1:13" x14ac:dyDescent="0.15">
      <c r="A157" s="1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9"/>
    </row>
    <row r="158" spans="1:13" x14ac:dyDescent="0.15">
      <c r="A158" s="1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9"/>
    </row>
    <row r="159" spans="1:13" x14ac:dyDescent="0.15">
      <c r="A159" s="1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9"/>
    </row>
    <row r="160" spans="1:13" x14ac:dyDescent="0.15">
      <c r="A160" s="1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9"/>
    </row>
    <row r="161" spans="1:13" x14ac:dyDescent="0.15">
      <c r="A161" s="1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9"/>
    </row>
    <row r="162" spans="1:13" x14ac:dyDescent="0.15">
      <c r="A162" s="1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9"/>
    </row>
    <row r="163" spans="1:13" x14ac:dyDescent="0.15">
      <c r="A163" s="1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9"/>
    </row>
    <row r="164" spans="1:13" x14ac:dyDescent="0.15">
      <c r="A164" s="1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9"/>
    </row>
    <row r="165" spans="1:13" x14ac:dyDescent="0.15">
      <c r="A165" s="1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9"/>
    </row>
    <row r="166" spans="1:13" x14ac:dyDescent="0.15">
      <c r="A166" s="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9"/>
    </row>
    <row r="167" spans="1:13" x14ac:dyDescent="0.15">
      <c r="A167" s="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9"/>
    </row>
    <row r="168" spans="1:13" x14ac:dyDescent="0.15">
      <c r="A168" s="1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9"/>
    </row>
    <row r="169" spans="1:13" x14ac:dyDescent="0.15">
      <c r="A169" s="1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9"/>
    </row>
    <row r="170" spans="1:13" x14ac:dyDescent="0.15">
      <c r="A170" s="1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9"/>
    </row>
    <row r="171" spans="1:13" x14ac:dyDescent="0.15">
      <c r="A171" s="1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9"/>
    </row>
    <row r="172" spans="1:13" x14ac:dyDescent="0.15">
      <c r="A172" s="1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9"/>
    </row>
    <row r="173" spans="1:13" x14ac:dyDescent="0.15">
      <c r="A173" s="1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9"/>
    </row>
    <row r="174" spans="1:13" x14ac:dyDescent="0.15">
      <c r="A174" s="1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9"/>
    </row>
    <row r="175" spans="1:13" x14ac:dyDescent="0.15">
      <c r="A175" s="1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9"/>
    </row>
    <row r="176" spans="1:13" x14ac:dyDescent="0.15">
      <c r="A176" s="1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9"/>
    </row>
    <row r="177" spans="1:13" x14ac:dyDescent="0.15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9"/>
    </row>
    <row r="178" spans="1:13" x14ac:dyDescent="0.15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9"/>
    </row>
    <row r="179" spans="1:13" x14ac:dyDescent="0.15">
      <c r="A179" s="1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9"/>
    </row>
    <row r="180" spans="1:13" x14ac:dyDescent="0.15">
      <c r="A180" s="1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9"/>
    </row>
    <row r="181" spans="1:13" x14ac:dyDescent="0.15">
      <c r="A181" s="1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9"/>
    </row>
    <row r="182" spans="1:13" x14ac:dyDescent="0.15">
      <c r="A182" s="1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9"/>
    </row>
    <row r="183" spans="1:13" x14ac:dyDescent="0.15">
      <c r="A183" s="1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9"/>
    </row>
    <row r="184" spans="1:13" x14ac:dyDescent="0.15">
      <c r="A184" s="1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9"/>
    </row>
    <row r="185" spans="1:13" x14ac:dyDescent="0.15">
      <c r="A185" s="1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9"/>
    </row>
    <row r="186" spans="1:13" x14ac:dyDescent="0.15">
      <c r="A186" s="1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9"/>
    </row>
    <row r="187" spans="1:13" x14ac:dyDescent="0.15">
      <c r="A187" s="1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9"/>
    </row>
    <row r="188" spans="1:13" x14ac:dyDescent="0.15">
      <c r="A188" s="1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9"/>
    </row>
    <row r="189" spans="1:13" x14ac:dyDescent="0.15">
      <c r="A189" s="1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9"/>
    </row>
    <row r="190" spans="1:13" x14ac:dyDescent="0.15">
      <c r="A190" s="1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9"/>
    </row>
    <row r="191" spans="1:13" x14ac:dyDescent="0.15">
      <c r="A191" s="1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9"/>
    </row>
    <row r="192" spans="1:13" x14ac:dyDescent="0.15">
      <c r="A192" s="1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9"/>
    </row>
    <row r="193" spans="1:13" x14ac:dyDescent="0.15">
      <c r="A193" s="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9"/>
    </row>
    <row r="194" spans="1:13" x14ac:dyDescent="0.15">
      <c r="A194" s="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9"/>
    </row>
    <row r="195" spans="1:13" x14ac:dyDescent="0.15">
      <c r="A195" s="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9"/>
    </row>
    <row r="196" spans="1:13" x14ac:dyDescent="0.15">
      <c r="A196" s="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9"/>
    </row>
    <row r="197" spans="1:13" x14ac:dyDescent="0.15">
      <c r="A197" s="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9"/>
    </row>
    <row r="198" spans="1:13" x14ac:dyDescent="0.15">
      <c r="A198" s="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9"/>
    </row>
    <row r="199" spans="1:13" x14ac:dyDescent="0.15">
      <c r="A199" s="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9"/>
    </row>
    <row r="200" spans="1:13" x14ac:dyDescent="0.15">
      <c r="A200" s="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9"/>
    </row>
    <row r="201" spans="1:13" x14ac:dyDescent="0.15">
      <c r="A201" s="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9"/>
    </row>
    <row r="202" spans="1:13" x14ac:dyDescent="0.15">
      <c r="A202" s="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9"/>
    </row>
    <row r="203" spans="1:13" x14ac:dyDescent="0.15">
      <c r="A203" s="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9"/>
    </row>
    <row r="204" spans="1:13" x14ac:dyDescent="0.15">
      <c r="A204" s="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9"/>
    </row>
    <row r="205" spans="1:13" x14ac:dyDescent="0.15">
      <c r="A205" s="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9"/>
    </row>
    <row r="206" spans="1:13" x14ac:dyDescent="0.15">
      <c r="A206" s="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9"/>
    </row>
    <row r="207" spans="1:13" x14ac:dyDescent="0.15">
      <c r="A207" s="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9"/>
    </row>
    <row r="208" spans="1:13" x14ac:dyDescent="0.15">
      <c r="A208" s="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9"/>
    </row>
    <row r="209" spans="1:13" x14ac:dyDescent="0.15">
      <c r="A209" s="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9"/>
    </row>
    <row r="210" spans="1:13" x14ac:dyDescent="0.15">
      <c r="A210" s="1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9"/>
    </row>
    <row r="211" spans="1:13" x14ac:dyDescent="0.15">
      <c r="A211" s="1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9"/>
    </row>
    <row r="212" spans="1:13" x14ac:dyDescent="0.15">
      <c r="A212" s="1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9"/>
    </row>
    <row r="213" spans="1:13" x14ac:dyDescent="0.15">
      <c r="A213" s="1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9"/>
    </row>
    <row r="214" spans="1:13" x14ac:dyDescent="0.15">
      <c r="A214" s="1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9"/>
    </row>
    <row r="215" spans="1:13" x14ac:dyDescent="0.15">
      <c r="A215" s="1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9"/>
    </row>
    <row r="216" spans="1:13" x14ac:dyDescent="0.15">
      <c r="A216" s="1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9"/>
    </row>
    <row r="217" spans="1:13" x14ac:dyDescent="0.15">
      <c r="A217" s="1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9"/>
    </row>
    <row r="218" spans="1:13" x14ac:dyDescent="0.15">
      <c r="A218" s="1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9"/>
    </row>
    <row r="219" spans="1:13" x14ac:dyDescent="0.15">
      <c r="A219" s="1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9"/>
    </row>
    <row r="220" spans="1:13" x14ac:dyDescent="0.15">
      <c r="A220" s="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9"/>
    </row>
    <row r="221" spans="1:13" x14ac:dyDescent="0.15">
      <c r="A221" s="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9"/>
    </row>
    <row r="222" spans="1:13" x14ac:dyDescent="0.15">
      <c r="A222" s="1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9"/>
    </row>
    <row r="223" spans="1:13" x14ac:dyDescent="0.15">
      <c r="A223" s="1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9"/>
    </row>
    <row r="224" spans="1:13" x14ac:dyDescent="0.15">
      <c r="A224" s="1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9"/>
    </row>
    <row r="225" spans="1:13" x14ac:dyDescent="0.15">
      <c r="A225" s="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9"/>
    </row>
    <row r="226" spans="1:13" ht="14" thickBot="1" x14ac:dyDescent="0.2">
      <c r="A226" s="1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107"/>
    </row>
    <row r="227" spans="1:13" ht="16" x14ac:dyDescent="0.2">
      <c r="A227" s="1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9"/>
    </row>
    <row r="228" spans="1:13" x14ac:dyDescent="0.15">
      <c r="A228" s="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9"/>
    </row>
    <row r="229" spans="1:13" x14ac:dyDescent="0.15">
      <c r="A229" s="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9"/>
    </row>
    <row r="230" spans="1:13" x14ac:dyDescent="0.15">
      <c r="A230" s="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9"/>
    </row>
    <row r="231" spans="1:13" x14ac:dyDescent="0.15">
      <c r="A231" s="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9"/>
    </row>
    <row r="232" spans="1:13" x14ac:dyDescent="0.15">
      <c r="A232" s="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9"/>
    </row>
    <row r="233" spans="1:13" x14ac:dyDescent="0.15">
      <c r="A233" s="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9"/>
    </row>
    <row r="234" spans="1:13" x14ac:dyDescent="0.15">
      <c r="A234" s="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9"/>
    </row>
    <row r="235" spans="1:13" x14ac:dyDescent="0.15">
      <c r="A235" s="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9"/>
    </row>
    <row r="236" spans="1:13" x14ac:dyDescent="0.15">
      <c r="A236" s="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9"/>
    </row>
    <row r="237" spans="1:13" x14ac:dyDescent="0.15">
      <c r="A237" s="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9"/>
    </row>
    <row r="238" spans="1:13" x14ac:dyDescent="0.15">
      <c r="A238" s="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9"/>
    </row>
    <row r="239" spans="1:13" x14ac:dyDescent="0.15">
      <c r="A239" s="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9"/>
    </row>
    <row r="240" spans="1:13" x14ac:dyDescent="0.15">
      <c r="A240" s="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9"/>
    </row>
    <row r="241" spans="1:13" x14ac:dyDescent="0.15">
      <c r="A241" s="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9"/>
    </row>
    <row r="242" spans="1:13" x14ac:dyDescent="0.15">
      <c r="A242" s="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9"/>
    </row>
    <row r="243" spans="1:13" x14ac:dyDescent="0.15">
      <c r="A243" s="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9"/>
    </row>
    <row r="244" spans="1:13" x14ac:dyDescent="0.15">
      <c r="A244" s="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9"/>
    </row>
    <row r="245" spans="1:13" x14ac:dyDescent="0.15">
      <c r="A245" s="1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9"/>
    </row>
    <row r="246" spans="1:13" x14ac:dyDescent="0.15">
      <c r="A246" s="1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9"/>
    </row>
    <row r="247" spans="1:13" x14ac:dyDescent="0.15">
      <c r="A247" s="1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9"/>
    </row>
    <row r="248" spans="1:13" x14ac:dyDescent="0.15">
      <c r="A248" s="1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9"/>
    </row>
    <row r="249" spans="1:13" x14ac:dyDescent="0.15">
      <c r="A249" s="1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9"/>
    </row>
    <row r="250" spans="1:13" x14ac:dyDescent="0.15">
      <c r="A250" s="1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9"/>
    </row>
    <row r="251" spans="1:13" x14ac:dyDescent="0.15">
      <c r="A251" s="1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9"/>
    </row>
    <row r="252" spans="1:13" x14ac:dyDescent="0.15">
      <c r="A252" s="1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9"/>
    </row>
    <row r="253" spans="1:13" x14ac:dyDescent="0.15">
      <c r="A253" s="1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9"/>
    </row>
    <row r="254" spans="1:13" x14ac:dyDescent="0.15">
      <c r="A254" s="1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9"/>
    </row>
    <row r="255" spans="1:13" x14ac:dyDescent="0.15">
      <c r="A255" s="1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9"/>
    </row>
    <row r="256" spans="1:13" x14ac:dyDescent="0.15">
      <c r="A256" s="1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9"/>
    </row>
    <row r="257" spans="1:13" x14ac:dyDescent="0.15">
      <c r="A257" s="1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9"/>
    </row>
    <row r="258" spans="1:13" x14ac:dyDescent="0.15">
      <c r="A258" s="1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9"/>
    </row>
    <row r="259" spans="1:13" x14ac:dyDescent="0.15">
      <c r="A259" s="1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9"/>
    </row>
    <row r="260" spans="1:13" x14ac:dyDescent="0.15">
      <c r="A260" s="1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9"/>
    </row>
    <row r="261" spans="1:13" x14ac:dyDescent="0.15">
      <c r="A261" s="1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9"/>
    </row>
    <row r="262" spans="1:13" x14ac:dyDescent="0.15">
      <c r="A262" s="1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9"/>
    </row>
    <row r="263" spans="1:13" x14ac:dyDescent="0.15">
      <c r="A263" s="1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9"/>
    </row>
    <row r="264" spans="1:13" x14ac:dyDescent="0.15">
      <c r="A264" s="1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9"/>
    </row>
    <row r="265" spans="1:13" x14ac:dyDescent="0.15">
      <c r="A265" s="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9"/>
    </row>
    <row r="266" spans="1:13" x14ac:dyDescent="0.15">
      <c r="A266" s="1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9"/>
    </row>
    <row r="267" spans="1:13" x14ac:dyDescent="0.15">
      <c r="A267" s="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9"/>
    </row>
    <row r="268" spans="1:13" x14ac:dyDescent="0.15">
      <c r="A268" s="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9"/>
    </row>
    <row r="269" spans="1:13" x14ac:dyDescent="0.15">
      <c r="A269" s="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9"/>
    </row>
    <row r="270" spans="1:13" x14ac:dyDescent="0.15">
      <c r="A270" s="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9"/>
    </row>
    <row r="271" spans="1:13" x14ac:dyDescent="0.15">
      <c r="A271" s="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9"/>
    </row>
    <row r="272" spans="1:13" x14ac:dyDescent="0.15">
      <c r="A272" s="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9"/>
    </row>
    <row r="273" spans="1:13" x14ac:dyDescent="0.15">
      <c r="A273" s="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9"/>
    </row>
    <row r="274" spans="1:13" x14ac:dyDescent="0.15">
      <c r="A274" s="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9"/>
    </row>
    <row r="275" spans="1:13" x14ac:dyDescent="0.15">
      <c r="A275" s="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9"/>
    </row>
    <row r="276" spans="1:13" x14ac:dyDescent="0.15">
      <c r="A276" s="1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9"/>
    </row>
    <row r="277" spans="1:13" x14ac:dyDescent="0.15">
      <c r="A277" s="1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9"/>
    </row>
    <row r="278" spans="1:13" x14ac:dyDescent="0.15">
      <c r="A278" s="1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9"/>
    </row>
    <row r="279" spans="1:13" x14ac:dyDescent="0.15">
      <c r="A279" s="1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9"/>
    </row>
    <row r="280" spans="1:13" x14ac:dyDescent="0.15">
      <c r="A280" s="1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9"/>
    </row>
    <row r="281" spans="1:13" x14ac:dyDescent="0.15">
      <c r="A281" s="1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9"/>
    </row>
    <row r="282" spans="1:13" x14ac:dyDescent="0.15">
      <c r="A282" s="1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9"/>
    </row>
    <row r="283" spans="1:13" x14ac:dyDescent="0.15">
      <c r="A283" s="1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9"/>
    </row>
    <row r="284" spans="1:13" x14ac:dyDescent="0.15">
      <c r="A284" s="1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9"/>
    </row>
    <row r="285" spans="1:13" x14ac:dyDescent="0.15">
      <c r="A285" s="1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9"/>
    </row>
    <row r="286" spans="1:13" x14ac:dyDescent="0.15">
      <c r="A286" s="1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9"/>
    </row>
    <row r="287" spans="1:13" x14ac:dyDescent="0.15">
      <c r="A287" s="1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9"/>
    </row>
    <row r="288" spans="1:13" x14ac:dyDescent="0.15">
      <c r="A288" s="1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9"/>
    </row>
    <row r="289" spans="1:13" x14ac:dyDescent="0.15">
      <c r="A289" s="1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9"/>
    </row>
    <row r="290" spans="1:13" x14ac:dyDescent="0.15">
      <c r="A290" s="1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9"/>
    </row>
    <row r="291" spans="1:13" x14ac:dyDescent="0.15">
      <c r="A291" s="1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9"/>
    </row>
    <row r="292" spans="1:13" x14ac:dyDescent="0.15">
      <c r="A292" s="1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9"/>
    </row>
    <row r="293" spans="1:13" x14ac:dyDescent="0.15">
      <c r="A293" s="1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9"/>
    </row>
    <row r="294" spans="1:13" x14ac:dyDescent="0.15">
      <c r="A294" s="1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9"/>
    </row>
    <row r="295" spans="1:13" x14ac:dyDescent="0.15">
      <c r="A295" s="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9"/>
    </row>
    <row r="296" spans="1:13" x14ac:dyDescent="0.15">
      <c r="A296" s="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9"/>
    </row>
    <row r="297" spans="1:13" x14ac:dyDescent="0.15">
      <c r="A297" s="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9"/>
    </row>
    <row r="298" spans="1:13" ht="14" thickBot="1" x14ac:dyDescent="0.2">
      <c r="A298" s="1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107"/>
    </row>
    <row r="299" spans="1:13" ht="16" x14ac:dyDescent="0.2">
      <c r="A299" s="1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9"/>
    </row>
    <row r="300" spans="1:13" x14ac:dyDescent="0.15">
      <c r="A300" s="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9"/>
    </row>
    <row r="301" spans="1:13" x14ac:dyDescent="0.15">
      <c r="A301" s="1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9"/>
    </row>
    <row r="302" spans="1:13" x14ac:dyDescent="0.15">
      <c r="A302" s="1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9"/>
    </row>
    <row r="303" spans="1:13" x14ac:dyDescent="0.15">
      <c r="A303" s="1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9"/>
    </row>
    <row r="304" spans="1:13" x14ac:dyDescent="0.15">
      <c r="A304" s="1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9"/>
    </row>
    <row r="305" spans="1:13" x14ac:dyDescent="0.15">
      <c r="A305" s="1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9"/>
    </row>
    <row r="306" spans="1:13" x14ac:dyDescent="0.15">
      <c r="A306" s="1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9"/>
    </row>
    <row r="307" spans="1:13" x14ac:dyDescent="0.15">
      <c r="A307" s="1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9"/>
    </row>
    <row r="308" spans="1:13" x14ac:dyDescent="0.15">
      <c r="A308" s="1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9"/>
    </row>
    <row r="309" spans="1:13" x14ac:dyDescent="0.15">
      <c r="A309" s="1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9"/>
    </row>
    <row r="310" spans="1:13" x14ac:dyDescent="0.15">
      <c r="A310" s="1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9"/>
    </row>
    <row r="311" spans="1:13" x14ac:dyDescent="0.15">
      <c r="A311" s="1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9"/>
    </row>
    <row r="312" spans="1:13" x14ac:dyDescent="0.15">
      <c r="A312" s="1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9"/>
    </row>
    <row r="313" spans="1:13" x14ac:dyDescent="0.15">
      <c r="A313" s="1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9"/>
    </row>
    <row r="314" spans="1:13" x14ac:dyDescent="0.15">
      <c r="A314" s="1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9"/>
    </row>
    <row r="315" spans="1:13" x14ac:dyDescent="0.15">
      <c r="A315" s="1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9"/>
    </row>
    <row r="316" spans="1:13" x14ac:dyDescent="0.15">
      <c r="A316" s="1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9"/>
    </row>
    <row r="317" spans="1:13" x14ac:dyDescent="0.15">
      <c r="A317" s="1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9"/>
    </row>
    <row r="318" spans="1:13" x14ac:dyDescent="0.15">
      <c r="A318" s="1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9"/>
    </row>
    <row r="319" spans="1:13" x14ac:dyDescent="0.15">
      <c r="A319" s="1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9"/>
    </row>
    <row r="320" spans="1:13" x14ac:dyDescent="0.15">
      <c r="A320" s="1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9"/>
    </row>
    <row r="321" spans="1:13" x14ac:dyDescent="0.15">
      <c r="A321" s="1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9"/>
    </row>
    <row r="322" spans="1:13" x14ac:dyDescent="0.15">
      <c r="A322" s="1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9"/>
    </row>
    <row r="323" spans="1:13" x14ac:dyDescent="0.15">
      <c r="A323" s="1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9"/>
    </row>
    <row r="324" spans="1:13" x14ac:dyDescent="0.15">
      <c r="A324" s="1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9"/>
    </row>
    <row r="325" spans="1:13" x14ac:dyDescent="0.15">
      <c r="A325" s="1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9"/>
    </row>
    <row r="326" spans="1:13" x14ac:dyDescent="0.15">
      <c r="A326" s="1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9"/>
    </row>
    <row r="327" spans="1:13" x14ac:dyDescent="0.15">
      <c r="A327" s="1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9"/>
    </row>
    <row r="328" spans="1:13" x14ac:dyDescent="0.15">
      <c r="A328" s="1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9"/>
    </row>
    <row r="329" spans="1:13" x14ac:dyDescent="0.15">
      <c r="A329" s="1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9"/>
    </row>
    <row r="330" spans="1:13" x14ac:dyDescent="0.15">
      <c r="A330" s="1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9"/>
    </row>
    <row r="331" spans="1:13" x14ac:dyDescent="0.15">
      <c r="A331" s="1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9"/>
    </row>
    <row r="332" spans="1:13" x14ac:dyDescent="0.15">
      <c r="A332" s="1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9"/>
    </row>
    <row r="333" spans="1:13" x14ac:dyDescent="0.15">
      <c r="A333" s="1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9"/>
    </row>
    <row r="334" spans="1:13" x14ac:dyDescent="0.15">
      <c r="A334" s="1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9"/>
    </row>
    <row r="335" spans="1:13" x14ac:dyDescent="0.15">
      <c r="A335" s="1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9"/>
    </row>
    <row r="336" spans="1:13" x14ac:dyDescent="0.15">
      <c r="A336" s="1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9"/>
    </row>
    <row r="337" spans="1:13" x14ac:dyDescent="0.15">
      <c r="A337" s="1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9"/>
    </row>
    <row r="338" spans="1:13" x14ac:dyDescent="0.15">
      <c r="A338" s="1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9"/>
    </row>
    <row r="339" spans="1:13" x14ac:dyDescent="0.15">
      <c r="A339" s="1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9"/>
    </row>
    <row r="340" spans="1:13" x14ac:dyDescent="0.15">
      <c r="A340" s="1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9"/>
    </row>
    <row r="341" spans="1:13" x14ac:dyDescent="0.15">
      <c r="A341" s="1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9"/>
    </row>
    <row r="342" spans="1:13" x14ac:dyDescent="0.15">
      <c r="A342" s="1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9"/>
    </row>
    <row r="343" spans="1:13" x14ac:dyDescent="0.15">
      <c r="A343" s="1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9"/>
    </row>
    <row r="344" spans="1:13" x14ac:dyDescent="0.15">
      <c r="A344" s="1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9"/>
    </row>
    <row r="345" spans="1:13" x14ac:dyDescent="0.15">
      <c r="A345" s="1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9"/>
    </row>
    <row r="346" spans="1:13" x14ac:dyDescent="0.15">
      <c r="A346" s="1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9"/>
    </row>
    <row r="347" spans="1:13" x14ac:dyDescent="0.15">
      <c r="A347" s="1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9"/>
    </row>
    <row r="348" spans="1:13" x14ac:dyDescent="0.15">
      <c r="A348" s="1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9"/>
    </row>
    <row r="349" spans="1:13" x14ac:dyDescent="0.15">
      <c r="A349" s="1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9"/>
    </row>
    <row r="350" spans="1:13" x14ac:dyDescent="0.15">
      <c r="A350" s="1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9"/>
    </row>
    <row r="351" spans="1:13" x14ac:dyDescent="0.15">
      <c r="A351" s="1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9"/>
    </row>
    <row r="352" spans="1:13" x14ac:dyDescent="0.15">
      <c r="A352" s="1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9"/>
    </row>
    <row r="353" spans="1:13" x14ac:dyDescent="0.15">
      <c r="A353" s="1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9"/>
    </row>
    <row r="354" spans="1:13" x14ac:dyDescent="0.15">
      <c r="A354" s="1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9"/>
    </row>
    <row r="355" spans="1:13" x14ac:dyDescent="0.15">
      <c r="A355" s="1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9"/>
    </row>
    <row r="356" spans="1:13" x14ac:dyDescent="0.15">
      <c r="A356" s="1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9"/>
    </row>
    <row r="357" spans="1:13" x14ac:dyDescent="0.15">
      <c r="A357" s="1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9"/>
    </row>
    <row r="358" spans="1:13" x14ac:dyDescent="0.15">
      <c r="A358" s="1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9"/>
    </row>
    <row r="359" spans="1:13" x14ac:dyDescent="0.15">
      <c r="A359" s="1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9"/>
    </row>
    <row r="360" spans="1:13" x14ac:dyDescent="0.15">
      <c r="A360" s="1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9"/>
    </row>
    <row r="361" spans="1:13" x14ac:dyDescent="0.15">
      <c r="A361" s="1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9"/>
    </row>
    <row r="362" spans="1:13" x14ac:dyDescent="0.15">
      <c r="A362" s="1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9"/>
    </row>
    <row r="363" spans="1:13" x14ac:dyDescent="0.15">
      <c r="A363" s="1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9"/>
    </row>
    <row r="364" spans="1:13" x14ac:dyDescent="0.15">
      <c r="A364" s="1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9"/>
    </row>
    <row r="365" spans="1:13" x14ac:dyDescent="0.15">
      <c r="A365" s="1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9"/>
    </row>
    <row r="366" spans="1:13" x14ac:dyDescent="0.15">
      <c r="A366" s="1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9"/>
    </row>
    <row r="367" spans="1:13" x14ac:dyDescent="0.15">
      <c r="A367" s="1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9"/>
    </row>
    <row r="368" spans="1:13" x14ac:dyDescent="0.15">
      <c r="A368" s="1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9"/>
    </row>
    <row r="369" spans="1:13" x14ac:dyDescent="0.15">
      <c r="A369" s="1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9"/>
    </row>
    <row r="370" spans="1:13" ht="14" thickBot="1" x14ac:dyDescent="0.2">
      <c r="A370" s="1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107"/>
    </row>
    <row r="371" spans="1:13" ht="16" x14ac:dyDescent="0.2">
      <c r="A371" s="1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9"/>
    </row>
    <row r="372" spans="1:13" x14ac:dyDescent="0.15">
      <c r="A372" s="1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9"/>
    </row>
    <row r="373" spans="1:13" x14ac:dyDescent="0.15">
      <c r="A373" s="1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9"/>
    </row>
    <row r="374" spans="1:13" x14ac:dyDescent="0.15">
      <c r="A374" s="1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9"/>
    </row>
    <row r="375" spans="1:13" x14ac:dyDescent="0.15">
      <c r="A375" s="1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9"/>
    </row>
    <row r="376" spans="1:13" x14ac:dyDescent="0.15">
      <c r="A376" s="1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9"/>
    </row>
    <row r="377" spans="1:13" x14ac:dyDescent="0.15">
      <c r="A377" s="1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9"/>
    </row>
    <row r="378" spans="1:13" x14ac:dyDescent="0.15">
      <c r="A378" s="1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9"/>
    </row>
    <row r="379" spans="1:13" x14ac:dyDescent="0.15">
      <c r="A379" s="1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9"/>
    </row>
    <row r="380" spans="1:13" x14ac:dyDescent="0.15">
      <c r="A380" s="1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9"/>
    </row>
    <row r="381" spans="1:13" x14ac:dyDescent="0.15">
      <c r="A381" s="1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9"/>
    </row>
    <row r="382" spans="1:13" x14ac:dyDescent="0.15">
      <c r="A382" s="1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9"/>
    </row>
    <row r="383" spans="1:13" x14ac:dyDescent="0.15">
      <c r="A383" s="1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9"/>
    </row>
    <row r="384" spans="1:13" x14ac:dyDescent="0.15">
      <c r="A384" s="1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9"/>
    </row>
    <row r="385" spans="1:13" x14ac:dyDescent="0.15">
      <c r="A385" s="1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9"/>
    </row>
    <row r="386" spans="1:13" x14ac:dyDescent="0.15">
      <c r="A386" s="1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9"/>
    </row>
    <row r="387" spans="1:13" x14ac:dyDescent="0.15">
      <c r="A387" s="1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9"/>
    </row>
    <row r="388" spans="1:13" x14ac:dyDescent="0.15">
      <c r="A388" s="1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9"/>
    </row>
    <row r="389" spans="1:13" x14ac:dyDescent="0.15">
      <c r="A389" s="1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9"/>
    </row>
    <row r="390" spans="1:13" x14ac:dyDescent="0.15">
      <c r="A390" s="1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9"/>
    </row>
    <row r="391" spans="1:13" x14ac:dyDescent="0.15">
      <c r="A391" s="1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9"/>
    </row>
    <row r="392" spans="1:13" x14ac:dyDescent="0.15">
      <c r="A392" s="1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9"/>
    </row>
    <row r="393" spans="1:13" x14ac:dyDescent="0.15">
      <c r="A393" s="1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9"/>
    </row>
    <row r="394" spans="1:13" x14ac:dyDescent="0.15">
      <c r="A394" s="1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9"/>
    </row>
    <row r="395" spans="1:13" x14ac:dyDescent="0.15">
      <c r="A395" s="1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9"/>
    </row>
    <row r="396" spans="1:13" x14ac:dyDescent="0.15">
      <c r="A396" s="1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9"/>
    </row>
    <row r="397" spans="1:13" x14ac:dyDescent="0.15">
      <c r="A397" s="1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9"/>
    </row>
    <row r="398" spans="1:13" x14ac:dyDescent="0.15">
      <c r="A398" s="1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9"/>
    </row>
    <row r="399" spans="1:13" x14ac:dyDescent="0.15">
      <c r="A399" s="1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9"/>
    </row>
    <row r="400" spans="1:13" x14ac:dyDescent="0.15">
      <c r="A400" s="1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9"/>
    </row>
    <row r="401" spans="1:13" x14ac:dyDescent="0.15">
      <c r="A401" s="1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9"/>
    </row>
    <row r="402" spans="1:13" x14ac:dyDescent="0.15">
      <c r="A402" s="1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9"/>
    </row>
    <row r="403" spans="1:13" x14ac:dyDescent="0.15">
      <c r="A403" s="1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9"/>
    </row>
    <row r="404" spans="1:13" x14ac:dyDescent="0.15">
      <c r="A404" s="1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9"/>
    </row>
    <row r="405" spans="1:13" x14ac:dyDescent="0.15">
      <c r="A405" s="1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9"/>
    </row>
    <row r="406" spans="1:13" x14ac:dyDescent="0.15">
      <c r="A406" s="1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9"/>
    </row>
    <row r="407" spans="1:13" x14ac:dyDescent="0.15">
      <c r="A407" s="1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9"/>
    </row>
    <row r="408" spans="1:13" x14ac:dyDescent="0.15">
      <c r="A408" s="1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9"/>
    </row>
    <row r="409" spans="1:13" x14ac:dyDescent="0.15">
      <c r="A409" s="1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9"/>
    </row>
    <row r="410" spans="1:13" x14ac:dyDescent="0.15">
      <c r="A410" s="1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9"/>
    </row>
    <row r="411" spans="1:13" x14ac:dyDescent="0.15">
      <c r="A411" s="1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9"/>
    </row>
    <row r="412" spans="1:13" x14ac:dyDescent="0.15">
      <c r="A412" s="1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9"/>
    </row>
    <row r="413" spans="1:13" x14ac:dyDescent="0.15">
      <c r="A413" s="1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9"/>
    </row>
    <row r="414" spans="1:13" x14ac:dyDescent="0.15">
      <c r="A414" s="1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9"/>
    </row>
    <row r="415" spans="1:13" x14ac:dyDescent="0.15">
      <c r="A415" s="1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9"/>
    </row>
    <row r="416" spans="1:13" x14ac:dyDescent="0.15">
      <c r="A416" s="1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9"/>
    </row>
    <row r="417" spans="1:13" x14ac:dyDescent="0.15">
      <c r="A417" s="1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9"/>
    </row>
    <row r="418" spans="1:13" x14ac:dyDescent="0.15">
      <c r="A418" s="1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9"/>
    </row>
    <row r="419" spans="1:13" x14ac:dyDescent="0.15">
      <c r="A419" s="1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9"/>
    </row>
    <row r="420" spans="1:13" x14ac:dyDescent="0.15">
      <c r="A420" s="1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9"/>
    </row>
    <row r="421" spans="1:13" x14ac:dyDescent="0.15">
      <c r="A421" s="1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9"/>
    </row>
    <row r="422" spans="1:13" x14ac:dyDescent="0.15">
      <c r="A422" s="1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9"/>
    </row>
    <row r="423" spans="1:13" x14ac:dyDescent="0.15">
      <c r="A423" s="1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9"/>
    </row>
    <row r="424" spans="1:13" x14ac:dyDescent="0.15">
      <c r="A424" s="1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9"/>
    </row>
    <row r="425" spans="1:13" x14ac:dyDescent="0.15">
      <c r="A425" s="1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9"/>
    </row>
    <row r="426" spans="1:13" x14ac:dyDescent="0.15">
      <c r="A426" s="1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9"/>
    </row>
    <row r="427" spans="1:13" x14ac:dyDescent="0.15">
      <c r="A427" s="1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9"/>
    </row>
    <row r="428" spans="1:13" x14ac:dyDescent="0.15">
      <c r="A428" s="1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9"/>
    </row>
    <row r="429" spans="1:13" x14ac:dyDescent="0.15">
      <c r="A429" s="1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9"/>
    </row>
    <row r="430" spans="1:13" x14ac:dyDescent="0.15">
      <c r="A430" s="1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9"/>
    </row>
    <row r="431" spans="1:13" x14ac:dyDescent="0.15">
      <c r="A431" s="1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9"/>
    </row>
    <row r="432" spans="1:13" x14ac:dyDescent="0.15">
      <c r="A432" s="1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9"/>
    </row>
    <row r="433" spans="1:13" x14ac:dyDescent="0.15">
      <c r="A433" s="1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9"/>
    </row>
    <row r="434" spans="1:13" x14ac:dyDescent="0.15">
      <c r="A434" s="1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9"/>
    </row>
    <row r="435" spans="1:13" x14ac:dyDescent="0.15">
      <c r="A435" s="1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9"/>
    </row>
    <row r="436" spans="1:13" x14ac:dyDescent="0.15">
      <c r="A436" s="1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9"/>
    </row>
    <row r="437" spans="1:13" x14ac:dyDescent="0.15">
      <c r="A437" s="1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9"/>
    </row>
    <row r="438" spans="1:13" x14ac:dyDescent="0.15">
      <c r="A438" s="1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9"/>
    </row>
    <row r="439" spans="1:13" x14ac:dyDescent="0.15">
      <c r="A439" s="1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9"/>
    </row>
    <row r="440" spans="1:13" x14ac:dyDescent="0.15">
      <c r="A440" s="1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9"/>
    </row>
    <row r="441" spans="1:13" x14ac:dyDescent="0.15">
      <c r="A441" s="1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9"/>
    </row>
    <row r="442" spans="1:13" ht="14" thickBot="1" x14ac:dyDescent="0.2">
      <c r="A442" s="1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107"/>
    </row>
    <row r="443" spans="1:13" ht="16" x14ac:dyDescent="0.2">
      <c r="A443" s="1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9"/>
    </row>
    <row r="444" spans="1:13" x14ac:dyDescent="0.15">
      <c r="A444" s="1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9"/>
    </row>
    <row r="445" spans="1:13" x14ac:dyDescent="0.15">
      <c r="A445" s="1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9"/>
    </row>
    <row r="446" spans="1:13" x14ac:dyDescent="0.15">
      <c r="A446" s="1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9"/>
    </row>
    <row r="447" spans="1:13" x14ac:dyDescent="0.15">
      <c r="A447" s="1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9"/>
    </row>
    <row r="448" spans="1:13" x14ac:dyDescent="0.15">
      <c r="A448" s="1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9"/>
    </row>
    <row r="449" spans="1:13" x14ac:dyDescent="0.15">
      <c r="A449" s="1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9"/>
    </row>
    <row r="450" spans="1:13" x14ac:dyDescent="0.15">
      <c r="A450" s="1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9"/>
    </row>
    <row r="451" spans="1:13" x14ac:dyDescent="0.15">
      <c r="A451" s="1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9"/>
    </row>
    <row r="452" spans="1:13" x14ac:dyDescent="0.15">
      <c r="A452" s="1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9"/>
    </row>
    <row r="453" spans="1:13" x14ac:dyDescent="0.15">
      <c r="A453" s="1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9"/>
    </row>
    <row r="454" spans="1:13" x14ac:dyDescent="0.15">
      <c r="A454" s="1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9"/>
    </row>
    <row r="455" spans="1:13" x14ac:dyDescent="0.15">
      <c r="A455" s="1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9"/>
    </row>
    <row r="456" spans="1:13" x14ac:dyDescent="0.15">
      <c r="A456" s="1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9"/>
    </row>
    <row r="457" spans="1:13" x14ac:dyDescent="0.15">
      <c r="A457" s="1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9"/>
    </row>
    <row r="458" spans="1:13" x14ac:dyDescent="0.15">
      <c r="A458" s="1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9"/>
    </row>
    <row r="459" spans="1:13" x14ac:dyDescent="0.15">
      <c r="A459" s="1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9"/>
    </row>
    <row r="460" spans="1:13" x14ac:dyDescent="0.15">
      <c r="A460" s="1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9"/>
    </row>
    <row r="461" spans="1:13" x14ac:dyDescent="0.15">
      <c r="A461" s="1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9"/>
    </row>
    <row r="462" spans="1:13" x14ac:dyDescent="0.15">
      <c r="A462" s="1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9"/>
    </row>
    <row r="463" spans="1:13" x14ac:dyDescent="0.15">
      <c r="A463" s="1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9"/>
    </row>
    <row r="464" spans="1:13" x14ac:dyDescent="0.15">
      <c r="A464" s="1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9"/>
    </row>
    <row r="465" spans="1:13" x14ac:dyDescent="0.15">
      <c r="A465" s="1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9"/>
    </row>
    <row r="466" spans="1:13" x14ac:dyDescent="0.15">
      <c r="A466" s="1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9"/>
    </row>
    <row r="467" spans="1:13" x14ac:dyDescent="0.15">
      <c r="A467" s="1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9"/>
    </row>
    <row r="468" spans="1:13" x14ac:dyDescent="0.15">
      <c r="A468" s="1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9"/>
    </row>
    <row r="469" spans="1:13" x14ac:dyDescent="0.15">
      <c r="A469" s="1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9"/>
    </row>
    <row r="470" spans="1:13" x14ac:dyDescent="0.15">
      <c r="A470" s="1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9"/>
    </row>
    <row r="471" spans="1:13" x14ac:dyDescent="0.15">
      <c r="A471" s="1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9"/>
    </row>
    <row r="472" spans="1:13" x14ac:dyDescent="0.15">
      <c r="A472" s="1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9"/>
    </row>
    <row r="473" spans="1:13" x14ac:dyDescent="0.15">
      <c r="A473" s="1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9"/>
    </row>
    <row r="474" spans="1:13" x14ac:dyDescent="0.15">
      <c r="A474" s="1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9"/>
    </row>
    <row r="475" spans="1:13" x14ac:dyDescent="0.15">
      <c r="A475" s="1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9"/>
    </row>
    <row r="476" spans="1:13" x14ac:dyDescent="0.15">
      <c r="A476" s="1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9"/>
    </row>
    <row r="477" spans="1:13" x14ac:dyDescent="0.15">
      <c r="A477" s="1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9"/>
    </row>
    <row r="478" spans="1:13" x14ac:dyDescent="0.15">
      <c r="A478" s="1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9"/>
    </row>
    <row r="479" spans="1:13" x14ac:dyDescent="0.15">
      <c r="A479" s="1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9"/>
    </row>
    <row r="480" spans="1:13" x14ac:dyDescent="0.15">
      <c r="A480" s="1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9"/>
    </row>
    <row r="481" spans="1:13" x14ac:dyDescent="0.15">
      <c r="A481" s="1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9"/>
    </row>
    <row r="482" spans="1:13" x14ac:dyDescent="0.15">
      <c r="A482" s="1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9"/>
    </row>
    <row r="483" spans="1:13" x14ac:dyDescent="0.15">
      <c r="A483" s="1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9"/>
    </row>
    <row r="484" spans="1:13" x14ac:dyDescent="0.15">
      <c r="A484" s="1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9"/>
    </row>
    <row r="485" spans="1:13" x14ac:dyDescent="0.15">
      <c r="A485" s="1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9"/>
    </row>
    <row r="486" spans="1:13" x14ac:dyDescent="0.15">
      <c r="A486" s="1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9"/>
    </row>
    <row r="487" spans="1:13" x14ac:dyDescent="0.15">
      <c r="A487" s="1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9"/>
    </row>
    <row r="488" spans="1:13" x14ac:dyDescent="0.15">
      <c r="A488" s="1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9"/>
    </row>
    <row r="489" spans="1:13" x14ac:dyDescent="0.15">
      <c r="A489" s="1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9"/>
    </row>
    <row r="490" spans="1:13" x14ac:dyDescent="0.15">
      <c r="A490" s="1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9"/>
    </row>
    <row r="491" spans="1:13" x14ac:dyDescent="0.15">
      <c r="A491" s="1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9"/>
    </row>
    <row r="492" spans="1:13" x14ac:dyDescent="0.15">
      <c r="A492" s="1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9"/>
    </row>
    <row r="493" spans="1:13" x14ac:dyDescent="0.15">
      <c r="A493" s="1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9"/>
    </row>
    <row r="494" spans="1:13" x14ac:dyDescent="0.15">
      <c r="A494" s="1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9"/>
    </row>
    <row r="495" spans="1:13" x14ac:dyDescent="0.15">
      <c r="A495" s="1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9"/>
    </row>
    <row r="496" spans="1:13" x14ac:dyDescent="0.15">
      <c r="A496" s="1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9"/>
    </row>
    <row r="497" spans="1:13" x14ac:dyDescent="0.15">
      <c r="A497" s="1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9"/>
    </row>
    <row r="498" spans="1:13" x14ac:dyDescent="0.15">
      <c r="A498" s="1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9"/>
    </row>
    <row r="499" spans="1:13" x14ac:dyDescent="0.15">
      <c r="A499" s="1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9"/>
    </row>
    <row r="500" spans="1:13" x14ac:dyDescent="0.15">
      <c r="A500" s="1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9"/>
    </row>
    <row r="501" spans="1:13" x14ac:dyDescent="0.15">
      <c r="A501" s="1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9"/>
    </row>
    <row r="502" spans="1:13" x14ac:dyDescent="0.15">
      <c r="A502" s="1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9"/>
    </row>
    <row r="503" spans="1:13" x14ac:dyDescent="0.15">
      <c r="A503" s="1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9"/>
    </row>
    <row r="504" spans="1:13" x14ac:dyDescent="0.15">
      <c r="A504" s="1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9"/>
    </row>
    <row r="505" spans="1:13" x14ac:dyDescent="0.15">
      <c r="A505" s="1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9"/>
    </row>
    <row r="506" spans="1:13" x14ac:dyDescent="0.15">
      <c r="A506" s="1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9"/>
    </row>
    <row r="507" spans="1:13" x14ac:dyDescent="0.15">
      <c r="A507" s="1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9"/>
    </row>
    <row r="508" spans="1:13" x14ac:dyDescent="0.15">
      <c r="A508" s="1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9"/>
    </row>
    <row r="509" spans="1:13" x14ac:dyDescent="0.15">
      <c r="A509" s="1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9"/>
    </row>
    <row r="510" spans="1:13" x14ac:dyDescent="0.15">
      <c r="A510" s="1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9"/>
    </row>
    <row r="511" spans="1:13" x14ac:dyDescent="0.15">
      <c r="A511" s="1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9"/>
    </row>
    <row r="512" spans="1:13" x14ac:dyDescent="0.15">
      <c r="A512" s="1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9"/>
    </row>
    <row r="513" spans="1:13" x14ac:dyDescent="0.15">
      <c r="A513" s="1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9"/>
    </row>
    <row r="514" spans="1:13" ht="14" thickBot="1" x14ac:dyDescent="0.2">
      <c r="A514" s="1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107"/>
    </row>
    <row r="515" spans="1:13" ht="16" x14ac:dyDescent="0.2">
      <c r="A515" s="1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9"/>
    </row>
    <row r="516" spans="1:13" x14ac:dyDescent="0.15">
      <c r="A516" s="1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9"/>
    </row>
    <row r="517" spans="1:13" x14ac:dyDescent="0.15">
      <c r="A517" s="1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9"/>
    </row>
    <row r="518" spans="1:13" x14ac:dyDescent="0.15">
      <c r="A518" s="1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9"/>
    </row>
    <row r="519" spans="1:13" x14ac:dyDescent="0.15">
      <c r="A519" s="1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9"/>
    </row>
    <row r="520" spans="1:13" x14ac:dyDescent="0.15">
      <c r="A520" s="1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9"/>
    </row>
    <row r="521" spans="1:13" x14ac:dyDescent="0.15">
      <c r="A521" s="1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9"/>
    </row>
    <row r="522" spans="1:13" x14ac:dyDescent="0.15">
      <c r="A522" s="1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9"/>
    </row>
    <row r="523" spans="1:13" x14ac:dyDescent="0.15">
      <c r="A523" s="1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9"/>
    </row>
    <row r="524" spans="1:13" x14ac:dyDescent="0.15">
      <c r="A524" s="1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9"/>
    </row>
    <row r="525" spans="1:13" x14ac:dyDescent="0.15">
      <c r="A525" s="1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9"/>
    </row>
    <row r="526" spans="1:13" x14ac:dyDescent="0.15">
      <c r="A526" s="1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9"/>
    </row>
    <row r="527" spans="1:13" x14ac:dyDescent="0.15">
      <c r="A527" s="1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9"/>
    </row>
    <row r="528" spans="1:13" x14ac:dyDescent="0.15">
      <c r="A528" s="1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9"/>
    </row>
    <row r="529" spans="1:13" x14ac:dyDescent="0.15">
      <c r="A529" s="1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9"/>
    </row>
    <row r="530" spans="1:13" x14ac:dyDescent="0.15">
      <c r="A530" s="1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9"/>
    </row>
    <row r="531" spans="1:13" x14ac:dyDescent="0.15">
      <c r="A531" s="1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9"/>
    </row>
    <row r="532" spans="1:13" x14ac:dyDescent="0.15">
      <c r="A532" s="1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9"/>
    </row>
    <row r="533" spans="1:13" x14ac:dyDescent="0.15">
      <c r="A533" s="1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9"/>
    </row>
    <row r="534" spans="1:13" x14ac:dyDescent="0.15">
      <c r="A534" s="1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9"/>
    </row>
    <row r="535" spans="1:13" x14ac:dyDescent="0.15">
      <c r="A535" s="1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9"/>
    </row>
    <row r="536" spans="1:13" x14ac:dyDescent="0.15">
      <c r="A536" s="1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9"/>
    </row>
    <row r="537" spans="1:13" x14ac:dyDescent="0.15">
      <c r="A537" s="1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9"/>
    </row>
    <row r="538" spans="1:13" x14ac:dyDescent="0.15">
      <c r="A538" s="1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9"/>
    </row>
    <row r="539" spans="1:13" x14ac:dyDescent="0.15">
      <c r="A539" s="1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9"/>
    </row>
    <row r="540" spans="1:13" x14ac:dyDescent="0.15">
      <c r="A540" s="1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9"/>
    </row>
    <row r="541" spans="1:13" x14ac:dyDescent="0.15">
      <c r="A541" s="1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9"/>
    </row>
    <row r="542" spans="1:13" x14ac:dyDescent="0.15">
      <c r="A542" s="1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9"/>
    </row>
    <row r="543" spans="1:13" x14ac:dyDescent="0.15">
      <c r="A543" s="1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9"/>
    </row>
    <row r="544" spans="1:13" x14ac:dyDescent="0.15">
      <c r="A544" s="1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9"/>
    </row>
    <row r="545" spans="1:13" x14ac:dyDescent="0.15">
      <c r="A545" s="1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9"/>
    </row>
    <row r="546" spans="1:13" x14ac:dyDescent="0.15">
      <c r="A546" s="1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9"/>
    </row>
    <row r="547" spans="1:13" x14ac:dyDescent="0.15">
      <c r="A547" s="1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9"/>
    </row>
    <row r="548" spans="1:13" x14ac:dyDescent="0.15">
      <c r="A548" s="1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9"/>
    </row>
    <row r="549" spans="1:13" x14ac:dyDescent="0.15">
      <c r="A549" s="1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9"/>
    </row>
    <row r="550" spans="1:13" x14ac:dyDescent="0.15">
      <c r="A550" s="1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9"/>
    </row>
    <row r="551" spans="1:13" x14ac:dyDescent="0.15">
      <c r="A551" s="1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9"/>
    </row>
    <row r="552" spans="1:13" x14ac:dyDescent="0.15">
      <c r="A552" s="1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9"/>
    </row>
    <row r="553" spans="1:13" x14ac:dyDescent="0.15">
      <c r="A553" s="1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9"/>
    </row>
    <row r="554" spans="1:13" x14ac:dyDescent="0.15">
      <c r="A554" s="1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9"/>
    </row>
    <row r="555" spans="1:13" x14ac:dyDescent="0.15">
      <c r="A555" s="1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9"/>
    </row>
    <row r="556" spans="1:13" x14ac:dyDescent="0.15">
      <c r="A556" s="1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9"/>
    </row>
    <row r="557" spans="1:13" x14ac:dyDescent="0.15">
      <c r="A557" s="1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9"/>
    </row>
    <row r="558" spans="1:13" x14ac:dyDescent="0.15">
      <c r="A558" s="1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9"/>
    </row>
    <row r="559" spans="1:13" x14ac:dyDescent="0.15">
      <c r="A559" s="1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9"/>
    </row>
    <row r="560" spans="1:13" x14ac:dyDescent="0.15">
      <c r="A560" s="1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9"/>
    </row>
    <row r="561" spans="1:13" x14ac:dyDescent="0.15">
      <c r="A561" s="1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9"/>
    </row>
    <row r="562" spans="1:13" x14ac:dyDescent="0.15">
      <c r="A562" s="1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9"/>
    </row>
    <row r="563" spans="1:13" x14ac:dyDescent="0.15">
      <c r="A563" s="1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9"/>
    </row>
    <row r="564" spans="1:13" x14ac:dyDescent="0.15">
      <c r="A564" s="1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9"/>
    </row>
    <row r="565" spans="1:13" x14ac:dyDescent="0.15">
      <c r="A565" s="1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9"/>
    </row>
    <row r="566" spans="1:13" x14ac:dyDescent="0.15">
      <c r="A566" s="1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9"/>
    </row>
    <row r="567" spans="1:13" x14ac:dyDescent="0.15">
      <c r="A567" s="1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9"/>
    </row>
    <row r="568" spans="1:13" x14ac:dyDescent="0.15">
      <c r="A568" s="1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9"/>
    </row>
    <row r="569" spans="1:13" x14ac:dyDescent="0.15">
      <c r="A569" s="1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9"/>
    </row>
    <row r="570" spans="1:13" x14ac:dyDescent="0.15">
      <c r="A570" s="1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9"/>
    </row>
    <row r="571" spans="1:13" x14ac:dyDescent="0.15">
      <c r="A571" s="1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9"/>
    </row>
    <row r="572" spans="1:13" x14ac:dyDescent="0.15">
      <c r="A572" s="1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9"/>
    </row>
    <row r="573" spans="1:13" x14ac:dyDescent="0.15">
      <c r="A573" s="1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9"/>
    </row>
    <row r="574" spans="1:13" x14ac:dyDescent="0.15">
      <c r="A574" s="1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9"/>
    </row>
    <row r="575" spans="1:13" x14ac:dyDescent="0.15">
      <c r="A575" s="1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9"/>
    </row>
    <row r="576" spans="1:13" x14ac:dyDescent="0.15">
      <c r="A576" s="1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9"/>
    </row>
    <row r="577" spans="1:13" x14ac:dyDescent="0.15">
      <c r="A577" s="1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9"/>
    </row>
    <row r="578" spans="1:13" x14ac:dyDescent="0.15">
      <c r="A578" s="1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9"/>
    </row>
    <row r="579" spans="1:13" x14ac:dyDescent="0.15">
      <c r="A579" s="1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9"/>
    </row>
    <row r="580" spans="1:13" x14ac:dyDescent="0.15">
      <c r="A580" s="1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9"/>
    </row>
    <row r="581" spans="1:13" x14ac:dyDescent="0.15">
      <c r="A581" s="1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9"/>
    </row>
    <row r="582" spans="1:13" x14ac:dyDescent="0.15">
      <c r="A582" s="1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9"/>
    </row>
    <row r="583" spans="1:13" x14ac:dyDescent="0.15">
      <c r="A583" s="1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9"/>
    </row>
    <row r="584" spans="1:13" x14ac:dyDescent="0.15">
      <c r="A584" s="1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9"/>
    </row>
    <row r="585" spans="1:13" x14ac:dyDescent="0.15">
      <c r="A585" s="1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9"/>
    </row>
    <row r="586" spans="1:13" ht="14" thickBot="1" x14ac:dyDescent="0.2">
      <c r="A586" s="1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107"/>
    </row>
    <row r="587" spans="1:13" ht="16" x14ac:dyDescent="0.2">
      <c r="A587" s="1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9"/>
    </row>
    <row r="588" spans="1:13" x14ac:dyDescent="0.15">
      <c r="A588" s="1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9"/>
    </row>
    <row r="589" spans="1:13" x14ac:dyDescent="0.15">
      <c r="A589" s="1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9"/>
    </row>
    <row r="590" spans="1:13" x14ac:dyDescent="0.15">
      <c r="A590" s="1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9"/>
    </row>
    <row r="591" spans="1:13" x14ac:dyDescent="0.15">
      <c r="A591" s="1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9"/>
    </row>
    <row r="592" spans="1:13" x14ac:dyDescent="0.15">
      <c r="A592" s="1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9"/>
    </row>
    <row r="593" spans="1:13" x14ac:dyDescent="0.15">
      <c r="A593" s="1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9"/>
    </row>
    <row r="594" spans="1:13" x14ac:dyDescent="0.15">
      <c r="A594" s="1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9"/>
    </row>
    <row r="595" spans="1:13" x14ac:dyDescent="0.15">
      <c r="A595" s="1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9"/>
    </row>
    <row r="596" spans="1:13" x14ac:dyDescent="0.15">
      <c r="A596" s="1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9"/>
    </row>
    <row r="597" spans="1:13" x14ac:dyDescent="0.15">
      <c r="A597" s="1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9"/>
    </row>
    <row r="598" spans="1:13" x14ac:dyDescent="0.15">
      <c r="A598" s="1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9"/>
    </row>
    <row r="599" spans="1:13" x14ac:dyDescent="0.15">
      <c r="A599" s="1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9"/>
    </row>
    <row r="600" spans="1:13" x14ac:dyDescent="0.15">
      <c r="A600" s="1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9"/>
    </row>
    <row r="601" spans="1:13" x14ac:dyDescent="0.15">
      <c r="A601" s="1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9"/>
    </row>
    <row r="602" spans="1:13" x14ac:dyDescent="0.15">
      <c r="A602" s="1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9"/>
    </row>
    <row r="603" spans="1:13" x14ac:dyDescent="0.15">
      <c r="A603" s="1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9"/>
    </row>
    <row r="604" spans="1:13" x14ac:dyDescent="0.15">
      <c r="A604" s="1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9"/>
    </row>
    <row r="605" spans="1:13" x14ac:dyDescent="0.15">
      <c r="A605" s="1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9"/>
    </row>
    <row r="606" spans="1:13" x14ac:dyDescent="0.15">
      <c r="A606" s="1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9"/>
    </row>
    <row r="607" spans="1:13" x14ac:dyDescent="0.15">
      <c r="A607" s="1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9"/>
    </row>
    <row r="608" spans="1:13" x14ac:dyDescent="0.15">
      <c r="A608" s="1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9"/>
    </row>
    <row r="609" spans="1:13" x14ac:dyDescent="0.15">
      <c r="A609" s="1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9"/>
    </row>
    <row r="610" spans="1:13" x14ac:dyDescent="0.15">
      <c r="A610" s="1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9"/>
    </row>
    <row r="611" spans="1:13" x14ac:dyDescent="0.15">
      <c r="A611" s="1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9"/>
    </row>
    <row r="612" spans="1:13" x14ac:dyDescent="0.15">
      <c r="A612" s="1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9"/>
    </row>
    <row r="613" spans="1:13" x14ac:dyDescent="0.15">
      <c r="A613" s="1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9"/>
    </row>
    <row r="614" spans="1:13" x14ac:dyDescent="0.15">
      <c r="A614" s="1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9"/>
    </row>
    <row r="615" spans="1:13" x14ac:dyDescent="0.15">
      <c r="A615" s="1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9"/>
    </row>
    <row r="616" spans="1:13" x14ac:dyDescent="0.15">
      <c r="A616" s="1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9"/>
    </row>
    <row r="617" spans="1:13" x14ac:dyDescent="0.15">
      <c r="A617" s="1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9"/>
    </row>
    <row r="618" spans="1:13" x14ac:dyDescent="0.15">
      <c r="A618" s="1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9"/>
    </row>
    <row r="619" spans="1:13" x14ac:dyDescent="0.15">
      <c r="A619" s="1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9"/>
    </row>
    <row r="620" spans="1:13" x14ac:dyDescent="0.15">
      <c r="A620" s="1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9"/>
    </row>
    <row r="621" spans="1:13" x14ac:dyDescent="0.15">
      <c r="A621" s="1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9"/>
    </row>
    <row r="622" spans="1:13" x14ac:dyDescent="0.15">
      <c r="A622" s="1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9"/>
    </row>
    <row r="623" spans="1:13" x14ac:dyDescent="0.15">
      <c r="A623" s="1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9"/>
    </row>
    <row r="624" spans="1:13" x14ac:dyDescent="0.15">
      <c r="A624" s="1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9"/>
    </row>
    <row r="625" spans="1:13" x14ac:dyDescent="0.15">
      <c r="A625" s="1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9"/>
    </row>
    <row r="626" spans="1:13" x14ac:dyDescent="0.15">
      <c r="A626" s="1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9"/>
    </row>
    <row r="627" spans="1:13" x14ac:dyDescent="0.15">
      <c r="A627" s="1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9"/>
    </row>
    <row r="628" spans="1:13" x14ac:dyDescent="0.15">
      <c r="A628" s="1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9"/>
    </row>
    <row r="629" spans="1:13" x14ac:dyDescent="0.15">
      <c r="A629" s="1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9"/>
    </row>
    <row r="630" spans="1:13" x14ac:dyDescent="0.15">
      <c r="A630" s="1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9"/>
    </row>
    <row r="631" spans="1:13" x14ac:dyDescent="0.15">
      <c r="A631" s="1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9"/>
    </row>
    <row r="632" spans="1:13" x14ac:dyDescent="0.15">
      <c r="A632" s="1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9"/>
    </row>
    <row r="633" spans="1:13" x14ac:dyDescent="0.15">
      <c r="A633" s="1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9"/>
    </row>
    <row r="634" spans="1:13" x14ac:dyDescent="0.15">
      <c r="A634" s="1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9"/>
    </row>
    <row r="635" spans="1:13" x14ac:dyDescent="0.15">
      <c r="A635" s="1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9"/>
    </row>
    <row r="636" spans="1:13" x14ac:dyDescent="0.15">
      <c r="A636" s="1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9"/>
    </row>
    <row r="637" spans="1:13" x14ac:dyDescent="0.15">
      <c r="A637" s="1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9"/>
    </row>
    <row r="638" spans="1:13" x14ac:dyDescent="0.15">
      <c r="A638" s="1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9"/>
    </row>
    <row r="639" spans="1:13" x14ac:dyDescent="0.15">
      <c r="A639" s="1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9"/>
    </row>
    <row r="640" spans="1:13" x14ac:dyDescent="0.15">
      <c r="A640" s="1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9"/>
    </row>
    <row r="641" spans="1:13" x14ac:dyDescent="0.15">
      <c r="A641" s="1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9"/>
    </row>
    <row r="642" spans="1:13" x14ac:dyDescent="0.15">
      <c r="A642" s="1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9"/>
    </row>
    <row r="643" spans="1:13" x14ac:dyDescent="0.15">
      <c r="A643" s="1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9"/>
    </row>
    <row r="644" spans="1:13" x14ac:dyDescent="0.15">
      <c r="A644" s="1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9"/>
    </row>
    <row r="645" spans="1:13" x14ac:dyDescent="0.15">
      <c r="A645" s="1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9"/>
    </row>
    <row r="646" spans="1:13" x14ac:dyDescent="0.15">
      <c r="A646" s="1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9"/>
    </row>
    <row r="647" spans="1:13" x14ac:dyDescent="0.15">
      <c r="A647" s="1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9"/>
    </row>
    <row r="648" spans="1:13" x14ac:dyDescent="0.15">
      <c r="A648" s="1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9"/>
    </row>
    <row r="649" spans="1:13" x14ac:dyDescent="0.15">
      <c r="A649" s="1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9"/>
    </row>
    <row r="650" spans="1:13" x14ac:dyDescent="0.15">
      <c r="A650" s="1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9"/>
    </row>
    <row r="651" spans="1:13" x14ac:dyDescent="0.15">
      <c r="A651" s="1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9"/>
    </row>
    <row r="652" spans="1:13" x14ac:dyDescent="0.15">
      <c r="A652" s="1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9"/>
    </row>
    <row r="653" spans="1:13" x14ac:dyDescent="0.15">
      <c r="A653" s="1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9"/>
    </row>
    <row r="654" spans="1:13" x14ac:dyDescent="0.15">
      <c r="A654" s="1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9"/>
    </row>
    <row r="655" spans="1:13" x14ac:dyDescent="0.15">
      <c r="A655" s="1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9"/>
    </row>
    <row r="656" spans="1:13" x14ac:dyDescent="0.15">
      <c r="A656" s="1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9"/>
    </row>
    <row r="657" spans="1:13" x14ac:dyDescent="0.15">
      <c r="A657" s="1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9"/>
    </row>
    <row r="658" spans="1:13" ht="14" thickBot="1" x14ac:dyDescent="0.2">
      <c r="A658" s="1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107"/>
    </row>
  </sheetData>
  <mergeCells count="3">
    <mergeCell ref="Q4:R4"/>
    <mergeCell ref="K1:M1"/>
    <mergeCell ref="A9:M9"/>
  </mergeCells>
  <phoneticPr fontId="0" type="noConversion"/>
  <printOptions horizontalCentered="1" verticalCentered="1"/>
  <pageMargins left="0.25" right="0.25" top="0.75" bottom="0.75" header="0.3" footer="0.3"/>
  <pageSetup scale="60" orientation="portrait" r:id="rId1"/>
  <headerFooter alignWithMargins="0">
    <oddFooter>&amp;R&amp;D&amp;T</oddFooter>
  </headerFooter>
  <rowBreaks count="1" manualBreakCount="1">
    <brk id="82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8D2F-CCF3-384D-A2D7-4284A0A26FC9}">
  <dimension ref="A1:BW658"/>
  <sheetViews>
    <sheetView topLeftCell="B1" zoomScale="125" zoomScaleNormal="110" zoomScalePageLayoutView="75" workbookViewId="0">
      <selection activeCell="A19" sqref="A19"/>
    </sheetView>
  </sheetViews>
  <sheetFormatPr baseColWidth="10" defaultColWidth="8.83203125" defaultRowHeight="13" x14ac:dyDescent="0.15"/>
  <cols>
    <col min="1" max="1" width="11.5" customWidth="1"/>
    <col min="2" max="2" width="11.83203125" customWidth="1"/>
    <col min="3" max="3" width="15.33203125" customWidth="1"/>
    <col min="4" max="4" width="6.33203125" customWidth="1"/>
    <col min="8" max="8" width="14.33203125" customWidth="1"/>
  </cols>
  <sheetData>
    <row r="1" spans="1:75" ht="25" customHeight="1" x14ac:dyDescent="0.25">
      <c r="A1" s="10" t="s">
        <v>105</v>
      </c>
      <c r="B1" s="37"/>
      <c r="C1" s="37"/>
      <c r="D1" s="37"/>
      <c r="E1" s="37"/>
      <c r="F1" s="37"/>
      <c r="G1" s="37"/>
      <c r="H1" s="26"/>
      <c r="I1" s="26"/>
      <c r="J1" s="66"/>
      <c r="K1" s="408" t="s">
        <v>104</v>
      </c>
      <c r="L1" s="409"/>
      <c r="M1" s="410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75" ht="19.5" customHeight="1" x14ac:dyDescent="0.25">
      <c r="A2" s="217" t="s">
        <v>119</v>
      </c>
      <c r="B2" s="4"/>
      <c r="C2" s="4"/>
      <c r="D2" s="4"/>
      <c r="E2" s="4"/>
      <c r="F2" s="4"/>
      <c r="G2" s="4"/>
      <c r="H2" s="44"/>
      <c r="I2" s="44"/>
      <c r="J2" s="122"/>
      <c r="K2" s="123"/>
      <c r="L2" s="124"/>
      <c r="M2" s="1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75" s="2" customFormat="1" ht="15" customHeight="1" x14ac:dyDescent="0.2">
      <c r="A3" s="7"/>
      <c r="B3" s="99"/>
      <c r="C3" s="78"/>
      <c r="D3" s="78"/>
      <c r="E3" s="78"/>
      <c r="F3" s="78"/>
      <c r="G3" s="78"/>
      <c r="H3" s="78"/>
      <c r="I3" s="78"/>
      <c r="J3" s="78"/>
      <c r="L3" s="99"/>
      <c r="M3" s="25"/>
    </row>
    <row r="4" spans="1:75" s="2" customFormat="1" ht="21.75" customHeight="1" x14ac:dyDescent="0.25">
      <c r="A4" s="29" t="s">
        <v>10</v>
      </c>
      <c r="B4" s="99">
        <v>46070</v>
      </c>
      <c r="C4" s="78"/>
      <c r="D4" s="35" t="s">
        <v>103</v>
      </c>
      <c r="E4" s="78" t="str">
        <f>'Style Summary'!F3</f>
        <v>ACCORDION COMPACT</v>
      </c>
      <c r="F4" s="78"/>
      <c r="G4" s="78"/>
      <c r="H4" s="78"/>
      <c r="I4" s="35" t="s">
        <v>56</v>
      </c>
      <c r="J4" s="78" t="str">
        <f>'Style Summary'!K3</f>
        <v>MONICA</v>
      </c>
      <c r="K4" s="4"/>
      <c r="L4" s="27"/>
      <c r="M4" s="28"/>
      <c r="N4" s="59"/>
      <c r="O4" s="59"/>
      <c r="P4" s="120"/>
      <c r="Q4" s="411"/>
      <c r="R4" s="411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</row>
    <row r="5" spans="1:75" s="1" customFormat="1" ht="21" customHeight="1" x14ac:dyDescent="0.25">
      <c r="A5" s="31" t="s">
        <v>3</v>
      </c>
      <c r="B5" s="61" t="str">
        <f>'Style Summary'!B4</f>
        <v>SIMKHAI</v>
      </c>
      <c r="C5" s="3"/>
      <c r="D5" s="34" t="s">
        <v>55</v>
      </c>
      <c r="E5" s="3" t="str">
        <f>'Style Summary'!F4</f>
        <v>LEVIE S/L MINI DRESS</v>
      </c>
      <c r="F5" s="23"/>
      <c r="G5" s="23"/>
      <c r="H5" s="23"/>
      <c r="I5" s="34" t="s">
        <v>67</v>
      </c>
      <c r="J5" s="3" t="str">
        <f>'Style Summary'!K4</f>
        <v>1/37NM</v>
      </c>
      <c r="K5" s="23"/>
      <c r="L5" s="23"/>
      <c r="M5" s="24"/>
      <c r="N5" s="59"/>
      <c r="O5" s="59"/>
      <c r="P5" s="121"/>
      <c r="Q5" s="119"/>
      <c r="R5" s="119"/>
      <c r="S5" s="119"/>
      <c r="T5" s="119"/>
      <c r="U5" s="119"/>
      <c r="V5" s="119"/>
      <c r="W5" s="119"/>
      <c r="X5" s="59"/>
      <c r="Y5" s="108"/>
      <c r="Z5" s="68"/>
      <c r="AA5" s="119"/>
      <c r="AB5" s="11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</row>
    <row r="6" spans="1:75" s="1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 t="str">
        <f>'Style Summary'!F5</f>
        <v>XS-XL</v>
      </c>
      <c r="F6" s="78"/>
      <c r="G6" s="78"/>
      <c r="H6" s="78"/>
      <c r="I6" s="35" t="s">
        <v>60</v>
      </c>
      <c r="J6" s="78" t="str">
        <f>'Style Summary'!K5</f>
        <v>14GG</v>
      </c>
      <c r="K6" s="78"/>
      <c r="L6" s="78"/>
      <c r="M6" s="101"/>
      <c r="N6" s="59"/>
      <c r="O6" s="59"/>
      <c r="P6" s="111"/>
      <c r="Q6" s="68"/>
      <c r="R6" s="68"/>
      <c r="S6" s="68"/>
      <c r="T6" s="108"/>
      <c r="U6" s="68"/>
      <c r="V6" s="59"/>
      <c r="W6" s="59"/>
      <c r="X6" s="59"/>
      <c r="Y6" s="108"/>
      <c r="Z6" s="68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</row>
    <row r="7" spans="1:75" s="1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 t="str">
        <f>'Style Summary'!F6</f>
        <v>RACHEL / SIERRA</v>
      </c>
      <c r="F7" s="78"/>
      <c r="G7" s="78"/>
      <c r="H7" s="78"/>
      <c r="I7" s="35" t="s">
        <v>68</v>
      </c>
      <c r="J7" s="78" t="str">
        <f>'Style Summary'!K6</f>
        <v>2E</v>
      </c>
      <c r="K7" s="78"/>
      <c r="L7" s="78"/>
      <c r="M7" s="101"/>
      <c r="N7" s="59"/>
      <c r="O7" s="59"/>
      <c r="P7" s="111"/>
      <c r="Q7" s="68"/>
      <c r="R7" s="68"/>
      <c r="S7" s="68"/>
      <c r="T7" s="108"/>
      <c r="U7" s="109"/>
      <c r="V7" s="68"/>
      <c r="W7" s="68"/>
      <c r="X7" s="68"/>
      <c r="Y7" s="108"/>
      <c r="Z7" s="68"/>
      <c r="AA7" s="68"/>
      <c r="AB7" s="6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1" customFormat="1" ht="17" thickBot="1" x14ac:dyDescent="0.25">
      <c r="A8" s="33" t="s">
        <v>4</v>
      </c>
      <c r="B8" s="65" t="str">
        <f>'Style Summary'!B7</f>
        <v>PF26</v>
      </c>
      <c r="C8" s="65"/>
      <c r="D8" s="36" t="s">
        <v>6</v>
      </c>
      <c r="E8" s="65" t="str">
        <f>'Style Summary'!F7</f>
        <v>NV</v>
      </c>
      <c r="F8" s="65"/>
      <c r="G8" s="65"/>
      <c r="H8" s="65"/>
      <c r="I8" s="36" t="s">
        <v>61</v>
      </c>
      <c r="J8" s="65" t="str">
        <f>'Style Summary'!K7</f>
        <v>83% RECYCLED VISCOSE, 17% POLYESTER</v>
      </c>
      <c r="K8" s="65"/>
      <c r="L8" s="65"/>
      <c r="M8" s="22"/>
      <c r="N8" s="59"/>
      <c r="O8" s="59"/>
      <c r="P8" s="108"/>
      <c r="Q8" s="109"/>
      <c r="R8" s="68"/>
      <c r="S8" s="68"/>
      <c r="T8" s="108"/>
      <c r="U8" s="110"/>
      <c r="V8" s="68"/>
      <c r="W8" s="68"/>
      <c r="X8" s="68"/>
      <c r="Y8" s="108"/>
      <c r="Z8" s="68"/>
      <c r="AA8" s="68"/>
      <c r="AB8" s="6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</row>
    <row r="9" spans="1:75" s="1" customFormat="1" ht="17" thickBot="1" x14ac:dyDescent="0.25">
      <c r="A9" s="412" t="s">
        <v>264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4"/>
      <c r="N9" s="59"/>
      <c r="O9" s="59"/>
      <c r="P9" s="111"/>
      <c r="Q9" s="68"/>
      <c r="R9" s="68"/>
      <c r="S9" s="68"/>
      <c r="T9" s="108"/>
      <c r="U9" s="68"/>
      <c r="V9" s="68"/>
      <c r="W9" s="68"/>
      <c r="X9" s="68"/>
      <c r="Y9" s="108"/>
      <c r="Z9" s="68"/>
      <c r="AA9" s="68"/>
      <c r="AB9" s="6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</row>
    <row r="10" spans="1:75" s="1" customFormat="1" ht="16" x14ac:dyDescent="0.2">
      <c r="A10" s="280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2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</row>
    <row r="11" spans="1:75" ht="16" x14ac:dyDescent="0.2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</row>
    <row r="12" spans="1:75" x14ac:dyDescent="0.15">
      <c r="A12" s="17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</row>
    <row r="13" spans="1:75" x14ac:dyDescent="0.15">
      <c r="A13" s="1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</row>
    <row r="14" spans="1:75" x14ac:dyDescent="0.15">
      <c r="A14" s="1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</row>
    <row r="15" spans="1:75" x14ac:dyDescent="0.15">
      <c r="A15" s="1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</row>
    <row r="16" spans="1:75" x14ac:dyDescent="0.15">
      <c r="A16" s="1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9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</row>
    <row r="17" spans="1:75" x14ac:dyDescent="0.15">
      <c r="A17" s="1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</row>
    <row r="18" spans="1:75" x14ac:dyDescent="0.15">
      <c r="A18" s="1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</row>
    <row r="19" spans="1:75" x14ac:dyDescent="0.15">
      <c r="A19" s="1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</row>
    <row r="20" spans="1:75" x14ac:dyDescent="0.15">
      <c r="A20" s="1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</row>
    <row r="21" spans="1:75" x14ac:dyDescent="0.15">
      <c r="A21" s="1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9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</row>
    <row r="22" spans="1:75" x14ac:dyDescent="0.15">
      <c r="A22" s="1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9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</row>
    <row r="23" spans="1:75" x14ac:dyDescent="0.15">
      <c r="A23" s="1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</row>
    <row r="24" spans="1:75" x14ac:dyDescent="0.15">
      <c r="A24" s="1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9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</row>
    <row r="25" spans="1:75" x14ac:dyDescent="0.15">
      <c r="A25" s="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9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</row>
    <row r="26" spans="1:75" x14ac:dyDescent="0.15">
      <c r="A26" s="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9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</row>
    <row r="27" spans="1:75" x14ac:dyDescent="0.15">
      <c r="A27" s="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</row>
    <row r="28" spans="1:75" x14ac:dyDescent="0.15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9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</row>
    <row r="29" spans="1:75" x14ac:dyDescent="0.15">
      <c r="A29" s="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9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</row>
    <row r="30" spans="1:75" x14ac:dyDescent="0.15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9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</row>
    <row r="31" spans="1:75" x14ac:dyDescent="0.15">
      <c r="A31" s="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9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</row>
    <row r="32" spans="1:75" x14ac:dyDescent="0.15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</row>
    <row r="33" spans="1:75" x14ac:dyDescent="0.15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</row>
    <row r="34" spans="1:75" x14ac:dyDescent="0.15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</row>
    <row r="35" spans="1:75" x14ac:dyDescent="0.15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</row>
    <row r="36" spans="1:75" x14ac:dyDescent="0.15">
      <c r="A36" s="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9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</row>
    <row r="37" spans="1:75" x14ac:dyDescent="0.15">
      <c r="A37" s="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9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</row>
    <row r="38" spans="1:75" x14ac:dyDescent="0.15">
      <c r="A38" s="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</row>
    <row r="39" spans="1:75" x14ac:dyDescent="0.15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</row>
    <row r="40" spans="1:75" x14ac:dyDescent="0.15">
      <c r="A40" s="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9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</row>
    <row r="41" spans="1:75" x14ac:dyDescent="0.15">
      <c r="A41" s="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9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</row>
    <row r="42" spans="1:75" x14ac:dyDescent="0.15">
      <c r="A42" s="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9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</row>
    <row r="43" spans="1:75" x14ac:dyDescent="0.15">
      <c r="A43" s="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9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</row>
    <row r="44" spans="1:75" x14ac:dyDescent="0.15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</row>
    <row r="45" spans="1:75" x14ac:dyDescent="0.15">
      <c r="A45" s="1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9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</row>
    <row r="46" spans="1:75" x14ac:dyDescent="0.15">
      <c r="A46" s="1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9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</row>
    <row r="47" spans="1:75" x14ac:dyDescent="0.15">
      <c r="A47" s="1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</row>
    <row r="48" spans="1:75" x14ac:dyDescent="0.15">
      <c r="A48" s="1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9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</row>
    <row r="49" spans="1:75" x14ac:dyDescent="0.15">
      <c r="A49" s="1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9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</row>
    <row r="50" spans="1:75" x14ac:dyDescent="0.15">
      <c r="A50" s="1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9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</row>
    <row r="51" spans="1:75" x14ac:dyDescent="0.15">
      <c r="A51" s="1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9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</row>
    <row r="52" spans="1:75" x14ac:dyDescent="0.15">
      <c r="A52" s="1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9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</row>
    <row r="53" spans="1:75" x14ac:dyDescent="0.15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9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</row>
    <row r="54" spans="1:75" x14ac:dyDescent="0.15">
      <c r="A54" s="1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9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</row>
    <row r="55" spans="1:75" x14ac:dyDescent="0.15">
      <c r="A55" s="1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9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</row>
    <row r="56" spans="1:75" x14ac:dyDescent="0.15">
      <c r="A56" s="1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9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</row>
    <row r="57" spans="1:75" x14ac:dyDescent="0.15">
      <c r="A57" s="1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9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</row>
    <row r="58" spans="1:75" x14ac:dyDescent="0.15">
      <c r="A58" s="1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9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</row>
    <row r="59" spans="1:75" x14ac:dyDescent="0.15">
      <c r="A59" s="1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9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</row>
    <row r="60" spans="1:75" x14ac:dyDescent="0.15">
      <c r="A60" s="1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9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</row>
    <row r="61" spans="1:75" x14ac:dyDescent="0.15">
      <c r="A61" s="1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9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</row>
    <row r="62" spans="1:75" x14ac:dyDescent="0.15">
      <c r="A62" s="1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9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</row>
    <row r="63" spans="1:75" x14ac:dyDescent="0.15">
      <c r="A63" s="1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9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</row>
    <row r="64" spans="1:75" x14ac:dyDescent="0.15">
      <c r="A64" s="1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9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</row>
    <row r="65" spans="1:75" x14ac:dyDescent="0.15">
      <c r="A65" s="1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9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</row>
    <row r="66" spans="1:75" x14ac:dyDescent="0.15">
      <c r="A66" s="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9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</row>
    <row r="67" spans="1:75" x14ac:dyDescent="0.15">
      <c r="A67" s="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9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</row>
    <row r="68" spans="1:75" x14ac:dyDescent="0.15">
      <c r="A68" s="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9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</row>
    <row r="69" spans="1:75" x14ac:dyDescent="0.15">
      <c r="A69" s="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</row>
    <row r="70" spans="1:75" s="1" customFormat="1" ht="16" x14ac:dyDescent="0.2">
      <c r="A70" s="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</row>
    <row r="71" spans="1:75" x14ac:dyDescent="0.15">
      <c r="A71" s="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9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</row>
    <row r="72" spans="1:75" x14ac:dyDescent="0.15">
      <c r="A72" s="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9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</row>
    <row r="73" spans="1:75" x14ac:dyDescent="0.15">
      <c r="A73" s="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9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</row>
    <row r="74" spans="1:75" ht="16" x14ac:dyDescent="0.15">
      <c r="A74" s="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9"/>
      <c r="N74" s="60"/>
      <c r="O74" s="378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</row>
    <row r="75" spans="1:75" ht="16" x14ac:dyDescent="0.15">
      <c r="A75" s="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9"/>
      <c r="N75" s="60"/>
      <c r="O75" s="378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</row>
    <row r="76" spans="1:75" ht="16" x14ac:dyDescent="0.15">
      <c r="A76" s="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9"/>
      <c r="N76" s="60"/>
      <c r="O76" s="378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</row>
    <row r="77" spans="1:75" ht="16" x14ac:dyDescent="0.15">
      <c r="A77" s="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9"/>
      <c r="N77" s="60"/>
      <c r="O77" s="378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</row>
    <row r="78" spans="1:75" ht="16" x14ac:dyDescent="0.15">
      <c r="A78" s="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9"/>
      <c r="N78" s="60"/>
      <c r="O78" s="378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</row>
    <row r="79" spans="1:75" x14ac:dyDescent="0.15">
      <c r="A79" s="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9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</row>
    <row r="80" spans="1:75" x14ac:dyDescent="0.15">
      <c r="A80" s="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9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</row>
    <row r="81" spans="1:75" x14ac:dyDescent="0.15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9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</row>
    <row r="82" spans="1:75" ht="14" thickBot="1" x14ac:dyDescent="0.2">
      <c r="A82" s="1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10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</row>
    <row r="83" spans="1:75" ht="16" x14ac:dyDescent="0.2">
      <c r="A83" s="1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</row>
    <row r="84" spans="1:75" x14ac:dyDescent="0.15">
      <c r="A84" s="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9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</row>
    <row r="85" spans="1:75" x14ac:dyDescent="0.15">
      <c r="A85" s="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</row>
    <row r="86" spans="1:75" x14ac:dyDescent="0.15">
      <c r="A86" s="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9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</row>
    <row r="87" spans="1:75" x14ac:dyDescent="0.15">
      <c r="A87" s="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9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</row>
    <row r="88" spans="1:75" x14ac:dyDescent="0.15">
      <c r="A88" s="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9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</row>
    <row r="89" spans="1:75" x14ac:dyDescent="0.15">
      <c r="A89" s="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9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</row>
    <row r="90" spans="1:75" x14ac:dyDescent="0.15">
      <c r="A90" s="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9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</row>
    <row r="91" spans="1:75" x14ac:dyDescent="0.15">
      <c r="A91" s="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9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</row>
    <row r="92" spans="1:75" x14ac:dyDescent="0.15">
      <c r="A92" s="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9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</row>
    <row r="93" spans="1:75" x14ac:dyDescent="0.15">
      <c r="A93" s="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9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</row>
    <row r="94" spans="1:75" x14ac:dyDescent="0.15">
      <c r="A94" s="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9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</row>
    <row r="95" spans="1:75" x14ac:dyDescent="0.15">
      <c r="A95" s="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9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</row>
    <row r="96" spans="1:75" x14ac:dyDescent="0.15">
      <c r="A96" s="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9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</row>
    <row r="97" spans="1:37" x14ac:dyDescent="0.15">
      <c r="A97" s="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9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</row>
    <row r="98" spans="1:37" x14ac:dyDescent="0.15">
      <c r="A98" s="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9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</row>
    <row r="99" spans="1:37" x14ac:dyDescent="0.15">
      <c r="A99" s="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9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</row>
    <row r="100" spans="1:37" x14ac:dyDescent="0.15">
      <c r="A100" s="1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9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</row>
    <row r="101" spans="1:37" x14ac:dyDescent="0.15">
      <c r="A101" s="1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9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</row>
    <row r="102" spans="1:37" x14ac:dyDescent="0.15">
      <c r="A102" s="1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9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</row>
    <row r="103" spans="1:37" x14ac:dyDescent="0.15">
      <c r="A103" s="1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9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</row>
    <row r="104" spans="1:37" x14ac:dyDescent="0.15">
      <c r="A104" s="1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9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</row>
    <row r="105" spans="1:37" x14ac:dyDescent="0.15">
      <c r="A105" s="1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9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</row>
    <row r="106" spans="1:37" x14ac:dyDescent="0.15">
      <c r="A106" s="1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9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</row>
    <row r="107" spans="1:37" x14ac:dyDescent="0.15">
      <c r="A107" s="1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9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</row>
    <row r="108" spans="1:37" x14ac:dyDescent="0.15">
      <c r="A108" s="1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9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</row>
    <row r="109" spans="1:37" x14ac:dyDescent="0.15">
      <c r="A109" s="1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9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</row>
    <row r="110" spans="1:37" x14ac:dyDescent="0.15">
      <c r="A110" s="1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9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</row>
    <row r="111" spans="1:37" x14ac:dyDescent="0.15">
      <c r="A111" s="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9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</row>
    <row r="112" spans="1:37" x14ac:dyDescent="0.15">
      <c r="A112" s="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9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</row>
    <row r="113" spans="1:37" x14ac:dyDescent="0.15">
      <c r="A113" s="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9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</row>
    <row r="114" spans="1:37" x14ac:dyDescent="0.15">
      <c r="A114" s="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9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</row>
    <row r="115" spans="1:37" x14ac:dyDescent="0.15">
      <c r="A115" s="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9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</row>
    <row r="116" spans="1:37" x14ac:dyDescent="0.15">
      <c r="A116" s="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9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</row>
    <row r="117" spans="1:37" x14ac:dyDescent="0.15">
      <c r="A117" s="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9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</row>
    <row r="118" spans="1:37" x14ac:dyDescent="0.15">
      <c r="A118" s="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9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</row>
    <row r="119" spans="1:37" x14ac:dyDescent="0.15">
      <c r="A119" s="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9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</row>
    <row r="120" spans="1:37" x14ac:dyDescent="0.15">
      <c r="A120" s="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9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</row>
    <row r="121" spans="1:37" x14ac:dyDescent="0.15">
      <c r="A121" s="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9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</row>
    <row r="122" spans="1:37" x14ac:dyDescent="0.15">
      <c r="A122" s="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9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</row>
    <row r="123" spans="1:37" x14ac:dyDescent="0.15">
      <c r="A123" s="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9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</row>
    <row r="124" spans="1:37" x14ac:dyDescent="0.15">
      <c r="A124" s="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9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</row>
    <row r="125" spans="1:37" x14ac:dyDescent="0.15">
      <c r="A125" s="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9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</row>
    <row r="126" spans="1:37" x14ac:dyDescent="0.15">
      <c r="A126" s="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9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</row>
    <row r="127" spans="1:37" x14ac:dyDescent="0.15">
      <c r="A127" s="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9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</row>
    <row r="128" spans="1:37" x14ac:dyDescent="0.15">
      <c r="A128" s="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9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</row>
    <row r="129" spans="1:37" x14ac:dyDescent="0.15">
      <c r="A129" s="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9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</row>
    <row r="130" spans="1:37" x14ac:dyDescent="0.15">
      <c r="A130" s="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9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</row>
    <row r="131" spans="1:37" x14ac:dyDescent="0.15">
      <c r="A131" s="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9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</row>
    <row r="132" spans="1:37" x14ac:dyDescent="0.15">
      <c r="A132" s="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9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</row>
    <row r="133" spans="1:37" x14ac:dyDescent="0.15">
      <c r="A133" s="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9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</row>
    <row r="134" spans="1:37" x14ac:dyDescent="0.15">
      <c r="A134" s="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9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</row>
    <row r="135" spans="1:37" x14ac:dyDescent="0.15">
      <c r="A135" s="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9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</row>
    <row r="136" spans="1:37" x14ac:dyDescent="0.15">
      <c r="A136" s="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9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</row>
    <row r="137" spans="1:37" x14ac:dyDescent="0.15">
      <c r="A137" s="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9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</row>
    <row r="138" spans="1:37" x14ac:dyDescent="0.15">
      <c r="A138" s="1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9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</row>
    <row r="139" spans="1:37" x14ac:dyDescent="0.15">
      <c r="A139" s="1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9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</row>
    <row r="140" spans="1:37" x14ac:dyDescent="0.15">
      <c r="A140" s="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9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</row>
    <row r="141" spans="1:37" x14ac:dyDescent="0.15">
      <c r="A141" s="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9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</row>
    <row r="142" spans="1:37" x14ac:dyDescent="0.15">
      <c r="A142" s="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9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</row>
    <row r="143" spans="1:37" x14ac:dyDescent="0.15">
      <c r="A143" s="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9"/>
    </row>
    <row r="144" spans="1:37" x14ac:dyDescent="0.15">
      <c r="A144" s="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9"/>
    </row>
    <row r="145" spans="1:13" x14ac:dyDescent="0.15">
      <c r="A145" s="1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9"/>
    </row>
    <row r="146" spans="1:13" x14ac:dyDescent="0.15">
      <c r="A146" s="1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9"/>
    </row>
    <row r="147" spans="1:13" x14ac:dyDescent="0.15">
      <c r="A147" s="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9"/>
    </row>
    <row r="148" spans="1:13" x14ac:dyDescent="0.15">
      <c r="A148" s="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9"/>
    </row>
    <row r="149" spans="1:13" x14ac:dyDescent="0.15">
      <c r="A149" s="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9"/>
    </row>
    <row r="150" spans="1:13" x14ac:dyDescent="0.15">
      <c r="A150" s="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9"/>
    </row>
    <row r="151" spans="1:13" x14ac:dyDescent="0.15">
      <c r="A151" s="1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9"/>
    </row>
    <row r="152" spans="1:13" x14ac:dyDescent="0.15">
      <c r="A152" s="1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9"/>
    </row>
    <row r="153" spans="1:13" x14ac:dyDescent="0.15">
      <c r="A153" s="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9"/>
    </row>
    <row r="154" spans="1:13" ht="14" thickBot="1" x14ac:dyDescent="0.2">
      <c r="A154" s="1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107"/>
    </row>
    <row r="155" spans="1:13" ht="16" x14ac:dyDescent="0.2">
      <c r="A155" s="1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9"/>
    </row>
    <row r="156" spans="1:13" x14ac:dyDescent="0.15">
      <c r="A156" s="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9"/>
    </row>
    <row r="157" spans="1:13" x14ac:dyDescent="0.15">
      <c r="A157" s="1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9"/>
    </row>
    <row r="158" spans="1:13" x14ac:dyDescent="0.15">
      <c r="A158" s="1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9"/>
    </row>
    <row r="159" spans="1:13" x14ac:dyDescent="0.15">
      <c r="A159" s="1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9"/>
    </row>
    <row r="160" spans="1:13" x14ac:dyDescent="0.15">
      <c r="A160" s="1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9"/>
    </row>
    <row r="161" spans="1:13" x14ac:dyDescent="0.15">
      <c r="A161" s="1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9"/>
    </row>
    <row r="162" spans="1:13" x14ac:dyDescent="0.15">
      <c r="A162" s="1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9"/>
    </row>
    <row r="163" spans="1:13" x14ac:dyDescent="0.15">
      <c r="A163" s="1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9"/>
    </row>
    <row r="164" spans="1:13" x14ac:dyDescent="0.15">
      <c r="A164" s="1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9"/>
    </row>
    <row r="165" spans="1:13" x14ac:dyDescent="0.15">
      <c r="A165" s="1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9"/>
    </row>
    <row r="166" spans="1:13" x14ac:dyDescent="0.15">
      <c r="A166" s="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9"/>
    </row>
    <row r="167" spans="1:13" x14ac:dyDescent="0.15">
      <c r="A167" s="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9"/>
    </row>
    <row r="168" spans="1:13" x14ac:dyDescent="0.15">
      <c r="A168" s="1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9"/>
    </row>
    <row r="169" spans="1:13" x14ac:dyDescent="0.15">
      <c r="A169" s="1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9"/>
    </row>
    <row r="170" spans="1:13" x14ac:dyDescent="0.15">
      <c r="A170" s="1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9"/>
    </row>
    <row r="171" spans="1:13" x14ac:dyDescent="0.15">
      <c r="A171" s="1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9"/>
    </row>
    <row r="172" spans="1:13" x14ac:dyDescent="0.15">
      <c r="A172" s="1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9"/>
    </row>
    <row r="173" spans="1:13" x14ac:dyDescent="0.15">
      <c r="A173" s="1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9"/>
    </row>
    <row r="174" spans="1:13" x14ac:dyDescent="0.15">
      <c r="A174" s="1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9"/>
    </row>
    <row r="175" spans="1:13" x14ac:dyDescent="0.15">
      <c r="A175" s="1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9"/>
    </row>
    <row r="176" spans="1:13" x14ac:dyDescent="0.15">
      <c r="A176" s="1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9"/>
    </row>
    <row r="177" spans="1:13" x14ac:dyDescent="0.15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9"/>
    </row>
    <row r="178" spans="1:13" x14ac:dyDescent="0.15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9"/>
    </row>
    <row r="179" spans="1:13" x14ac:dyDescent="0.15">
      <c r="A179" s="1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9"/>
    </row>
    <row r="180" spans="1:13" x14ac:dyDescent="0.15">
      <c r="A180" s="1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9"/>
    </row>
    <row r="181" spans="1:13" x14ac:dyDescent="0.15">
      <c r="A181" s="1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9"/>
    </row>
    <row r="182" spans="1:13" x14ac:dyDescent="0.15">
      <c r="A182" s="1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9"/>
    </row>
    <row r="183" spans="1:13" x14ac:dyDescent="0.15">
      <c r="A183" s="1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9"/>
    </row>
    <row r="184" spans="1:13" x14ac:dyDescent="0.15">
      <c r="A184" s="1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9"/>
    </row>
    <row r="185" spans="1:13" x14ac:dyDescent="0.15">
      <c r="A185" s="1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9"/>
    </row>
    <row r="186" spans="1:13" x14ac:dyDescent="0.15">
      <c r="A186" s="1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9"/>
    </row>
    <row r="187" spans="1:13" x14ac:dyDescent="0.15">
      <c r="A187" s="1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9"/>
    </row>
    <row r="188" spans="1:13" x14ac:dyDescent="0.15">
      <c r="A188" s="1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9"/>
    </row>
    <row r="189" spans="1:13" x14ac:dyDescent="0.15">
      <c r="A189" s="1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9"/>
    </row>
    <row r="190" spans="1:13" x14ac:dyDescent="0.15">
      <c r="A190" s="1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9"/>
    </row>
    <row r="191" spans="1:13" x14ac:dyDescent="0.15">
      <c r="A191" s="1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9"/>
    </row>
    <row r="192" spans="1:13" x14ac:dyDescent="0.15">
      <c r="A192" s="1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9"/>
    </row>
    <row r="193" spans="1:13" x14ac:dyDescent="0.15">
      <c r="A193" s="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9"/>
    </row>
    <row r="194" spans="1:13" x14ac:dyDescent="0.15">
      <c r="A194" s="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9"/>
    </row>
    <row r="195" spans="1:13" x14ac:dyDescent="0.15">
      <c r="A195" s="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9"/>
    </row>
    <row r="196" spans="1:13" x14ac:dyDescent="0.15">
      <c r="A196" s="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9"/>
    </row>
    <row r="197" spans="1:13" x14ac:dyDescent="0.15">
      <c r="A197" s="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9"/>
    </row>
    <row r="198" spans="1:13" x14ac:dyDescent="0.15">
      <c r="A198" s="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9"/>
    </row>
    <row r="199" spans="1:13" x14ac:dyDescent="0.15">
      <c r="A199" s="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9"/>
    </row>
    <row r="200" spans="1:13" x14ac:dyDescent="0.15">
      <c r="A200" s="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9"/>
    </row>
    <row r="201" spans="1:13" x14ac:dyDescent="0.15">
      <c r="A201" s="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9"/>
    </row>
    <row r="202" spans="1:13" x14ac:dyDescent="0.15">
      <c r="A202" s="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9"/>
    </row>
    <row r="203" spans="1:13" x14ac:dyDescent="0.15">
      <c r="A203" s="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9"/>
    </row>
    <row r="204" spans="1:13" x14ac:dyDescent="0.15">
      <c r="A204" s="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9"/>
    </row>
    <row r="205" spans="1:13" x14ac:dyDescent="0.15">
      <c r="A205" s="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9"/>
    </row>
    <row r="206" spans="1:13" x14ac:dyDescent="0.15">
      <c r="A206" s="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9"/>
    </row>
    <row r="207" spans="1:13" x14ac:dyDescent="0.15">
      <c r="A207" s="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9"/>
    </row>
    <row r="208" spans="1:13" x14ac:dyDescent="0.15">
      <c r="A208" s="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9"/>
    </row>
    <row r="209" spans="1:13" x14ac:dyDescent="0.15">
      <c r="A209" s="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9"/>
    </row>
    <row r="210" spans="1:13" x14ac:dyDescent="0.15">
      <c r="A210" s="1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9"/>
    </row>
    <row r="211" spans="1:13" x14ac:dyDescent="0.15">
      <c r="A211" s="1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9"/>
    </row>
    <row r="212" spans="1:13" x14ac:dyDescent="0.15">
      <c r="A212" s="1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9"/>
    </row>
    <row r="213" spans="1:13" x14ac:dyDescent="0.15">
      <c r="A213" s="1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9"/>
    </row>
    <row r="214" spans="1:13" x14ac:dyDescent="0.15">
      <c r="A214" s="1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9"/>
    </row>
    <row r="215" spans="1:13" x14ac:dyDescent="0.15">
      <c r="A215" s="1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9"/>
    </row>
    <row r="216" spans="1:13" x14ac:dyDescent="0.15">
      <c r="A216" s="1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9"/>
    </row>
    <row r="217" spans="1:13" x14ac:dyDescent="0.15">
      <c r="A217" s="1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9"/>
    </row>
    <row r="218" spans="1:13" x14ac:dyDescent="0.15">
      <c r="A218" s="1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9"/>
    </row>
    <row r="219" spans="1:13" x14ac:dyDescent="0.15">
      <c r="A219" s="1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9"/>
    </row>
    <row r="220" spans="1:13" x14ac:dyDescent="0.15">
      <c r="A220" s="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9"/>
    </row>
    <row r="221" spans="1:13" x14ac:dyDescent="0.15">
      <c r="A221" s="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9"/>
    </row>
    <row r="222" spans="1:13" x14ac:dyDescent="0.15">
      <c r="A222" s="1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9"/>
    </row>
    <row r="223" spans="1:13" x14ac:dyDescent="0.15">
      <c r="A223" s="1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9"/>
    </row>
    <row r="224" spans="1:13" x14ac:dyDescent="0.15">
      <c r="A224" s="1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9"/>
    </row>
    <row r="225" spans="1:13" x14ac:dyDescent="0.15">
      <c r="A225" s="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9"/>
    </row>
    <row r="226" spans="1:13" ht="14" thickBot="1" x14ac:dyDescent="0.2">
      <c r="A226" s="1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107"/>
    </row>
    <row r="227" spans="1:13" ht="16" x14ac:dyDescent="0.2">
      <c r="A227" s="1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9"/>
    </row>
    <row r="228" spans="1:13" x14ac:dyDescent="0.15">
      <c r="A228" s="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9"/>
    </row>
    <row r="229" spans="1:13" x14ac:dyDescent="0.15">
      <c r="A229" s="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9"/>
    </row>
    <row r="230" spans="1:13" x14ac:dyDescent="0.15">
      <c r="A230" s="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9"/>
    </row>
    <row r="231" spans="1:13" x14ac:dyDescent="0.15">
      <c r="A231" s="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9"/>
    </row>
    <row r="232" spans="1:13" x14ac:dyDescent="0.15">
      <c r="A232" s="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9"/>
    </row>
    <row r="233" spans="1:13" x14ac:dyDescent="0.15">
      <c r="A233" s="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9"/>
    </row>
    <row r="234" spans="1:13" x14ac:dyDescent="0.15">
      <c r="A234" s="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9"/>
    </row>
    <row r="235" spans="1:13" x14ac:dyDescent="0.15">
      <c r="A235" s="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9"/>
    </row>
    <row r="236" spans="1:13" x14ac:dyDescent="0.15">
      <c r="A236" s="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9"/>
    </row>
    <row r="237" spans="1:13" x14ac:dyDescent="0.15">
      <c r="A237" s="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9"/>
    </row>
    <row r="238" spans="1:13" x14ac:dyDescent="0.15">
      <c r="A238" s="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9"/>
    </row>
    <row r="239" spans="1:13" x14ac:dyDescent="0.15">
      <c r="A239" s="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9"/>
    </row>
    <row r="240" spans="1:13" x14ac:dyDescent="0.15">
      <c r="A240" s="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9"/>
    </row>
    <row r="241" spans="1:13" x14ac:dyDescent="0.15">
      <c r="A241" s="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9"/>
    </row>
    <row r="242" spans="1:13" x14ac:dyDescent="0.15">
      <c r="A242" s="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9"/>
    </row>
    <row r="243" spans="1:13" x14ac:dyDescent="0.15">
      <c r="A243" s="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9"/>
    </row>
    <row r="244" spans="1:13" x14ac:dyDescent="0.15">
      <c r="A244" s="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9"/>
    </row>
    <row r="245" spans="1:13" x14ac:dyDescent="0.15">
      <c r="A245" s="1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9"/>
    </row>
    <row r="246" spans="1:13" x14ac:dyDescent="0.15">
      <c r="A246" s="1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9"/>
    </row>
    <row r="247" spans="1:13" x14ac:dyDescent="0.15">
      <c r="A247" s="1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9"/>
    </row>
    <row r="248" spans="1:13" x14ac:dyDescent="0.15">
      <c r="A248" s="1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9"/>
    </row>
    <row r="249" spans="1:13" x14ac:dyDescent="0.15">
      <c r="A249" s="1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9"/>
    </row>
    <row r="250" spans="1:13" x14ac:dyDescent="0.15">
      <c r="A250" s="1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9"/>
    </row>
    <row r="251" spans="1:13" x14ac:dyDescent="0.15">
      <c r="A251" s="1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9"/>
    </row>
    <row r="252" spans="1:13" x14ac:dyDescent="0.15">
      <c r="A252" s="1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9"/>
    </row>
    <row r="253" spans="1:13" x14ac:dyDescent="0.15">
      <c r="A253" s="1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9"/>
    </row>
    <row r="254" spans="1:13" x14ac:dyDescent="0.15">
      <c r="A254" s="1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9"/>
    </row>
    <row r="255" spans="1:13" x14ac:dyDescent="0.15">
      <c r="A255" s="1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9"/>
    </row>
    <row r="256" spans="1:13" x14ac:dyDescent="0.15">
      <c r="A256" s="1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9"/>
    </row>
    <row r="257" spans="1:13" x14ac:dyDescent="0.15">
      <c r="A257" s="1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9"/>
    </row>
    <row r="258" spans="1:13" x14ac:dyDescent="0.15">
      <c r="A258" s="1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9"/>
    </row>
    <row r="259" spans="1:13" x14ac:dyDescent="0.15">
      <c r="A259" s="1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9"/>
    </row>
    <row r="260" spans="1:13" x14ac:dyDescent="0.15">
      <c r="A260" s="1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9"/>
    </row>
    <row r="261" spans="1:13" x14ac:dyDescent="0.15">
      <c r="A261" s="1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9"/>
    </row>
    <row r="262" spans="1:13" x14ac:dyDescent="0.15">
      <c r="A262" s="1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9"/>
    </row>
    <row r="263" spans="1:13" x14ac:dyDescent="0.15">
      <c r="A263" s="1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9"/>
    </row>
    <row r="264" spans="1:13" x14ac:dyDescent="0.15">
      <c r="A264" s="1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9"/>
    </row>
    <row r="265" spans="1:13" x14ac:dyDescent="0.15">
      <c r="A265" s="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9"/>
    </row>
    <row r="266" spans="1:13" x14ac:dyDescent="0.15">
      <c r="A266" s="1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9"/>
    </row>
    <row r="267" spans="1:13" x14ac:dyDescent="0.15">
      <c r="A267" s="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9"/>
    </row>
    <row r="268" spans="1:13" x14ac:dyDescent="0.15">
      <c r="A268" s="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9"/>
    </row>
    <row r="269" spans="1:13" x14ac:dyDescent="0.15">
      <c r="A269" s="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9"/>
    </row>
    <row r="270" spans="1:13" x14ac:dyDescent="0.15">
      <c r="A270" s="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9"/>
    </row>
    <row r="271" spans="1:13" x14ac:dyDescent="0.15">
      <c r="A271" s="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9"/>
    </row>
    <row r="272" spans="1:13" x14ac:dyDescent="0.15">
      <c r="A272" s="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9"/>
    </row>
    <row r="273" spans="1:13" x14ac:dyDescent="0.15">
      <c r="A273" s="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9"/>
    </row>
    <row r="274" spans="1:13" x14ac:dyDescent="0.15">
      <c r="A274" s="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9"/>
    </row>
    <row r="275" spans="1:13" x14ac:dyDescent="0.15">
      <c r="A275" s="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9"/>
    </row>
    <row r="276" spans="1:13" x14ac:dyDescent="0.15">
      <c r="A276" s="1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9"/>
    </row>
    <row r="277" spans="1:13" x14ac:dyDescent="0.15">
      <c r="A277" s="1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9"/>
    </row>
    <row r="278" spans="1:13" x14ac:dyDescent="0.15">
      <c r="A278" s="1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9"/>
    </row>
    <row r="279" spans="1:13" x14ac:dyDescent="0.15">
      <c r="A279" s="1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9"/>
    </row>
    <row r="280" spans="1:13" x14ac:dyDescent="0.15">
      <c r="A280" s="1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9"/>
    </row>
    <row r="281" spans="1:13" x14ac:dyDescent="0.15">
      <c r="A281" s="1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9"/>
    </row>
    <row r="282" spans="1:13" x14ac:dyDescent="0.15">
      <c r="A282" s="1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9"/>
    </row>
    <row r="283" spans="1:13" x14ac:dyDescent="0.15">
      <c r="A283" s="1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9"/>
    </row>
    <row r="284" spans="1:13" x14ac:dyDescent="0.15">
      <c r="A284" s="1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9"/>
    </row>
    <row r="285" spans="1:13" x14ac:dyDescent="0.15">
      <c r="A285" s="1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9"/>
    </row>
    <row r="286" spans="1:13" x14ac:dyDescent="0.15">
      <c r="A286" s="1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9"/>
    </row>
    <row r="287" spans="1:13" x14ac:dyDescent="0.15">
      <c r="A287" s="1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9"/>
    </row>
    <row r="288" spans="1:13" x14ac:dyDescent="0.15">
      <c r="A288" s="1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9"/>
    </row>
    <row r="289" spans="1:13" x14ac:dyDescent="0.15">
      <c r="A289" s="1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9"/>
    </row>
    <row r="290" spans="1:13" x14ac:dyDescent="0.15">
      <c r="A290" s="1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9"/>
    </row>
    <row r="291" spans="1:13" x14ac:dyDescent="0.15">
      <c r="A291" s="1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9"/>
    </row>
    <row r="292" spans="1:13" x14ac:dyDescent="0.15">
      <c r="A292" s="1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9"/>
    </row>
    <row r="293" spans="1:13" x14ac:dyDescent="0.15">
      <c r="A293" s="1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9"/>
    </row>
    <row r="294" spans="1:13" x14ac:dyDescent="0.15">
      <c r="A294" s="1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9"/>
    </row>
    <row r="295" spans="1:13" x14ac:dyDescent="0.15">
      <c r="A295" s="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9"/>
    </row>
    <row r="296" spans="1:13" x14ac:dyDescent="0.15">
      <c r="A296" s="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9"/>
    </row>
    <row r="297" spans="1:13" x14ac:dyDescent="0.15">
      <c r="A297" s="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9"/>
    </row>
    <row r="298" spans="1:13" ht="14" thickBot="1" x14ac:dyDescent="0.2">
      <c r="A298" s="1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107"/>
    </row>
    <row r="299" spans="1:13" ht="16" x14ac:dyDescent="0.2">
      <c r="A299" s="1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9"/>
    </row>
    <row r="300" spans="1:13" x14ac:dyDescent="0.15">
      <c r="A300" s="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9"/>
    </row>
    <row r="301" spans="1:13" x14ac:dyDescent="0.15">
      <c r="A301" s="1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9"/>
    </row>
    <row r="302" spans="1:13" x14ac:dyDescent="0.15">
      <c r="A302" s="1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9"/>
    </row>
    <row r="303" spans="1:13" x14ac:dyDescent="0.15">
      <c r="A303" s="1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9"/>
    </row>
    <row r="304" spans="1:13" x14ac:dyDescent="0.15">
      <c r="A304" s="1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9"/>
    </row>
    <row r="305" spans="1:13" x14ac:dyDescent="0.15">
      <c r="A305" s="1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9"/>
    </row>
    <row r="306" spans="1:13" x14ac:dyDescent="0.15">
      <c r="A306" s="1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9"/>
    </row>
    <row r="307" spans="1:13" x14ac:dyDescent="0.15">
      <c r="A307" s="1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9"/>
    </row>
    <row r="308" spans="1:13" x14ac:dyDescent="0.15">
      <c r="A308" s="1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9"/>
    </row>
    <row r="309" spans="1:13" x14ac:dyDescent="0.15">
      <c r="A309" s="1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9"/>
    </row>
    <row r="310" spans="1:13" x14ac:dyDescent="0.15">
      <c r="A310" s="1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9"/>
    </row>
    <row r="311" spans="1:13" x14ac:dyDescent="0.15">
      <c r="A311" s="1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9"/>
    </row>
    <row r="312" spans="1:13" x14ac:dyDescent="0.15">
      <c r="A312" s="1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9"/>
    </row>
    <row r="313" spans="1:13" x14ac:dyDescent="0.15">
      <c r="A313" s="1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9"/>
    </row>
    <row r="314" spans="1:13" x14ac:dyDescent="0.15">
      <c r="A314" s="1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9"/>
    </row>
    <row r="315" spans="1:13" x14ac:dyDescent="0.15">
      <c r="A315" s="1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9"/>
    </row>
    <row r="316" spans="1:13" x14ac:dyDescent="0.15">
      <c r="A316" s="1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9"/>
    </row>
    <row r="317" spans="1:13" x14ac:dyDescent="0.15">
      <c r="A317" s="1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9"/>
    </row>
    <row r="318" spans="1:13" x14ac:dyDescent="0.15">
      <c r="A318" s="1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9"/>
    </row>
    <row r="319" spans="1:13" x14ac:dyDescent="0.15">
      <c r="A319" s="1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9"/>
    </row>
    <row r="320" spans="1:13" x14ac:dyDescent="0.15">
      <c r="A320" s="1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9"/>
    </row>
    <row r="321" spans="1:13" x14ac:dyDescent="0.15">
      <c r="A321" s="1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9"/>
    </row>
    <row r="322" spans="1:13" x14ac:dyDescent="0.15">
      <c r="A322" s="1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9"/>
    </row>
    <row r="323" spans="1:13" x14ac:dyDescent="0.15">
      <c r="A323" s="1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9"/>
    </row>
    <row r="324" spans="1:13" x14ac:dyDescent="0.15">
      <c r="A324" s="1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9"/>
    </row>
    <row r="325" spans="1:13" x14ac:dyDescent="0.15">
      <c r="A325" s="1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9"/>
    </row>
    <row r="326" spans="1:13" x14ac:dyDescent="0.15">
      <c r="A326" s="1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9"/>
    </row>
    <row r="327" spans="1:13" x14ac:dyDescent="0.15">
      <c r="A327" s="1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9"/>
    </row>
    <row r="328" spans="1:13" x14ac:dyDescent="0.15">
      <c r="A328" s="1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9"/>
    </row>
    <row r="329" spans="1:13" x14ac:dyDescent="0.15">
      <c r="A329" s="1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9"/>
    </row>
    <row r="330" spans="1:13" x14ac:dyDescent="0.15">
      <c r="A330" s="1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9"/>
    </row>
    <row r="331" spans="1:13" x14ac:dyDescent="0.15">
      <c r="A331" s="1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9"/>
    </row>
    <row r="332" spans="1:13" x14ac:dyDescent="0.15">
      <c r="A332" s="1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9"/>
    </row>
    <row r="333" spans="1:13" x14ac:dyDescent="0.15">
      <c r="A333" s="1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9"/>
    </row>
    <row r="334" spans="1:13" x14ac:dyDescent="0.15">
      <c r="A334" s="1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9"/>
    </row>
    <row r="335" spans="1:13" x14ac:dyDescent="0.15">
      <c r="A335" s="1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9"/>
    </row>
    <row r="336" spans="1:13" x14ac:dyDescent="0.15">
      <c r="A336" s="1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9"/>
    </row>
    <row r="337" spans="1:13" x14ac:dyDescent="0.15">
      <c r="A337" s="1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9"/>
    </row>
    <row r="338" spans="1:13" x14ac:dyDescent="0.15">
      <c r="A338" s="1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9"/>
    </row>
    <row r="339" spans="1:13" x14ac:dyDescent="0.15">
      <c r="A339" s="1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9"/>
    </row>
    <row r="340" spans="1:13" x14ac:dyDescent="0.15">
      <c r="A340" s="1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9"/>
    </row>
    <row r="341" spans="1:13" x14ac:dyDescent="0.15">
      <c r="A341" s="1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9"/>
    </row>
    <row r="342" spans="1:13" x14ac:dyDescent="0.15">
      <c r="A342" s="1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9"/>
    </row>
    <row r="343" spans="1:13" x14ac:dyDescent="0.15">
      <c r="A343" s="1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9"/>
    </row>
    <row r="344" spans="1:13" x14ac:dyDescent="0.15">
      <c r="A344" s="1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9"/>
    </row>
    <row r="345" spans="1:13" x14ac:dyDescent="0.15">
      <c r="A345" s="1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9"/>
    </row>
    <row r="346" spans="1:13" x14ac:dyDescent="0.15">
      <c r="A346" s="1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9"/>
    </row>
    <row r="347" spans="1:13" x14ac:dyDescent="0.15">
      <c r="A347" s="1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9"/>
    </row>
    <row r="348" spans="1:13" x14ac:dyDescent="0.15">
      <c r="A348" s="1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9"/>
    </row>
    <row r="349" spans="1:13" x14ac:dyDescent="0.15">
      <c r="A349" s="1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9"/>
    </row>
    <row r="350" spans="1:13" x14ac:dyDescent="0.15">
      <c r="A350" s="1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9"/>
    </row>
    <row r="351" spans="1:13" x14ac:dyDescent="0.15">
      <c r="A351" s="1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9"/>
    </row>
    <row r="352" spans="1:13" x14ac:dyDescent="0.15">
      <c r="A352" s="1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9"/>
    </row>
    <row r="353" spans="1:13" x14ac:dyDescent="0.15">
      <c r="A353" s="1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9"/>
    </row>
    <row r="354" spans="1:13" x14ac:dyDescent="0.15">
      <c r="A354" s="1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9"/>
    </row>
    <row r="355" spans="1:13" x14ac:dyDescent="0.15">
      <c r="A355" s="1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9"/>
    </row>
    <row r="356" spans="1:13" x14ac:dyDescent="0.15">
      <c r="A356" s="1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9"/>
    </row>
    <row r="357" spans="1:13" x14ac:dyDescent="0.15">
      <c r="A357" s="1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9"/>
    </row>
    <row r="358" spans="1:13" x14ac:dyDescent="0.15">
      <c r="A358" s="1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9"/>
    </row>
    <row r="359" spans="1:13" x14ac:dyDescent="0.15">
      <c r="A359" s="1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9"/>
    </row>
    <row r="360" spans="1:13" x14ac:dyDescent="0.15">
      <c r="A360" s="1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9"/>
    </row>
    <row r="361" spans="1:13" x14ac:dyDescent="0.15">
      <c r="A361" s="1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9"/>
    </row>
    <row r="362" spans="1:13" x14ac:dyDescent="0.15">
      <c r="A362" s="1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9"/>
    </row>
    <row r="363" spans="1:13" x14ac:dyDescent="0.15">
      <c r="A363" s="1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9"/>
    </row>
    <row r="364" spans="1:13" x14ac:dyDescent="0.15">
      <c r="A364" s="1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9"/>
    </row>
    <row r="365" spans="1:13" x14ac:dyDescent="0.15">
      <c r="A365" s="1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9"/>
    </row>
    <row r="366" spans="1:13" x14ac:dyDescent="0.15">
      <c r="A366" s="1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9"/>
    </row>
    <row r="367" spans="1:13" x14ac:dyDescent="0.15">
      <c r="A367" s="1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9"/>
    </row>
    <row r="368" spans="1:13" x14ac:dyDescent="0.15">
      <c r="A368" s="1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9"/>
    </row>
    <row r="369" spans="1:13" x14ac:dyDescent="0.15">
      <c r="A369" s="1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9"/>
    </row>
    <row r="370" spans="1:13" ht="14" thickBot="1" x14ac:dyDescent="0.2">
      <c r="A370" s="1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107"/>
    </row>
    <row r="371" spans="1:13" ht="16" x14ac:dyDescent="0.2">
      <c r="A371" s="1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9"/>
    </row>
    <row r="372" spans="1:13" x14ac:dyDescent="0.15">
      <c r="A372" s="1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9"/>
    </row>
    <row r="373" spans="1:13" x14ac:dyDescent="0.15">
      <c r="A373" s="1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9"/>
    </row>
    <row r="374" spans="1:13" x14ac:dyDescent="0.15">
      <c r="A374" s="1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9"/>
    </row>
    <row r="375" spans="1:13" x14ac:dyDescent="0.15">
      <c r="A375" s="1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9"/>
    </row>
    <row r="376" spans="1:13" x14ac:dyDescent="0.15">
      <c r="A376" s="1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9"/>
    </row>
    <row r="377" spans="1:13" x14ac:dyDescent="0.15">
      <c r="A377" s="1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9"/>
    </row>
    <row r="378" spans="1:13" x14ac:dyDescent="0.15">
      <c r="A378" s="1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9"/>
    </row>
    <row r="379" spans="1:13" x14ac:dyDescent="0.15">
      <c r="A379" s="1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9"/>
    </row>
    <row r="380" spans="1:13" x14ac:dyDescent="0.15">
      <c r="A380" s="1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9"/>
    </row>
    <row r="381" spans="1:13" x14ac:dyDescent="0.15">
      <c r="A381" s="1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9"/>
    </row>
    <row r="382" spans="1:13" x14ac:dyDescent="0.15">
      <c r="A382" s="1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9"/>
    </row>
    <row r="383" spans="1:13" x14ac:dyDescent="0.15">
      <c r="A383" s="1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9"/>
    </row>
    <row r="384" spans="1:13" x14ac:dyDescent="0.15">
      <c r="A384" s="1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9"/>
    </row>
    <row r="385" spans="1:13" x14ac:dyDescent="0.15">
      <c r="A385" s="1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9"/>
    </row>
    <row r="386" spans="1:13" x14ac:dyDescent="0.15">
      <c r="A386" s="1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9"/>
    </row>
    <row r="387" spans="1:13" x14ac:dyDescent="0.15">
      <c r="A387" s="1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9"/>
    </row>
    <row r="388" spans="1:13" x14ac:dyDescent="0.15">
      <c r="A388" s="1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9"/>
    </row>
    <row r="389" spans="1:13" x14ac:dyDescent="0.15">
      <c r="A389" s="1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9"/>
    </row>
    <row r="390" spans="1:13" x14ac:dyDescent="0.15">
      <c r="A390" s="1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9"/>
    </row>
    <row r="391" spans="1:13" x14ac:dyDescent="0.15">
      <c r="A391" s="1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9"/>
    </row>
    <row r="392" spans="1:13" x14ac:dyDescent="0.15">
      <c r="A392" s="1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9"/>
    </row>
    <row r="393" spans="1:13" x14ac:dyDescent="0.15">
      <c r="A393" s="1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9"/>
    </row>
    <row r="394" spans="1:13" x14ac:dyDescent="0.15">
      <c r="A394" s="1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9"/>
    </row>
    <row r="395" spans="1:13" x14ac:dyDescent="0.15">
      <c r="A395" s="1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9"/>
    </row>
    <row r="396" spans="1:13" x14ac:dyDescent="0.15">
      <c r="A396" s="1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9"/>
    </row>
    <row r="397" spans="1:13" x14ac:dyDescent="0.15">
      <c r="A397" s="1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9"/>
    </row>
    <row r="398" spans="1:13" x14ac:dyDescent="0.15">
      <c r="A398" s="1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9"/>
    </row>
    <row r="399" spans="1:13" x14ac:dyDescent="0.15">
      <c r="A399" s="1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9"/>
    </row>
    <row r="400" spans="1:13" x14ac:dyDescent="0.15">
      <c r="A400" s="1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9"/>
    </row>
    <row r="401" spans="1:13" x14ac:dyDescent="0.15">
      <c r="A401" s="1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9"/>
    </row>
    <row r="402" spans="1:13" x14ac:dyDescent="0.15">
      <c r="A402" s="1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9"/>
    </row>
    <row r="403" spans="1:13" x14ac:dyDescent="0.15">
      <c r="A403" s="1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9"/>
    </row>
    <row r="404" spans="1:13" x14ac:dyDescent="0.15">
      <c r="A404" s="1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9"/>
    </row>
    <row r="405" spans="1:13" x14ac:dyDescent="0.15">
      <c r="A405" s="1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9"/>
    </row>
    <row r="406" spans="1:13" x14ac:dyDescent="0.15">
      <c r="A406" s="1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9"/>
    </row>
    <row r="407" spans="1:13" x14ac:dyDescent="0.15">
      <c r="A407" s="1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9"/>
    </row>
    <row r="408" spans="1:13" x14ac:dyDescent="0.15">
      <c r="A408" s="1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9"/>
    </row>
    <row r="409" spans="1:13" x14ac:dyDescent="0.15">
      <c r="A409" s="1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9"/>
    </row>
    <row r="410" spans="1:13" x14ac:dyDescent="0.15">
      <c r="A410" s="1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9"/>
    </row>
    <row r="411" spans="1:13" x14ac:dyDescent="0.15">
      <c r="A411" s="1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9"/>
    </row>
    <row r="412" spans="1:13" x14ac:dyDescent="0.15">
      <c r="A412" s="1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9"/>
    </row>
    <row r="413" spans="1:13" x14ac:dyDescent="0.15">
      <c r="A413" s="1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9"/>
    </row>
    <row r="414" spans="1:13" x14ac:dyDescent="0.15">
      <c r="A414" s="1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9"/>
    </row>
    <row r="415" spans="1:13" x14ac:dyDescent="0.15">
      <c r="A415" s="1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9"/>
    </row>
    <row r="416" spans="1:13" x14ac:dyDescent="0.15">
      <c r="A416" s="1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9"/>
    </row>
    <row r="417" spans="1:13" x14ac:dyDescent="0.15">
      <c r="A417" s="1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9"/>
    </row>
    <row r="418" spans="1:13" x14ac:dyDescent="0.15">
      <c r="A418" s="1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9"/>
    </row>
    <row r="419" spans="1:13" x14ac:dyDescent="0.15">
      <c r="A419" s="1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9"/>
    </row>
    <row r="420" spans="1:13" x14ac:dyDescent="0.15">
      <c r="A420" s="1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9"/>
    </row>
    <row r="421" spans="1:13" x14ac:dyDescent="0.15">
      <c r="A421" s="1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9"/>
    </row>
    <row r="422" spans="1:13" x14ac:dyDescent="0.15">
      <c r="A422" s="1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9"/>
    </row>
    <row r="423" spans="1:13" x14ac:dyDescent="0.15">
      <c r="A423" s="1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9"/>
    </row>
    <row r="424" spans="1:13" x14ac:dyDescent="0.15">
      <c r="A424" s="1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9"/>
    </row>
    <row r="425" spans="1:13" x14ac:dyDescent="0.15">
      <c r="A425" s="1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9"/>
    </row>
    <row r="426" spans="1:13" x14ac:dyDescent="0.15">
      <c r="A426" s="1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9"/>
    </row>
    <row r="427" spans="1:13" x14ac:dyDescent="0.15">
      <c r="A427" s="1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9"/>
    </row>
    <row r="428" spans="1:13" x14ac:dyDescent="0.15">
      <c r="A428" s="1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9"/>
    </row>
    <row r="429" spans="1:13" x14ac:dyDescent="0.15">
      <c r="A429" s="1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9"/>
    </row>
    <row r="430" spans="1:13" x14ac:dyDescent="0.15">
      <c r="A430" s="1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9"/>
    </row>
    <row r="431" spans="1:13" x14ac:dyDescent="0.15">
      <c r="A431" s="1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9"/>
    </row>
    <row r="432" spans="1:13" x14ac:dyDescent="0.15">
      <c r="A432" s="1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9"/>
    </row>
    <row r="433" spans="1:13" x14ac:dyDescent="0.15">
      <c r="A433" s="1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9"/>
    </row>
    <row r="434" spans="1:13" x14ac:dyDescent="0.15">
      <c r="A434" s="1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9"/>
    </row>
    <row r="435" spans="1:13" x14ac:dyDescent="0.15">
      <c r="A435" s="1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9"/>
    </row>
    <row r="436" spans="1:13" x14ac:dyDescent="0.15">
      <c r="A436" s="1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9"/>
    </row>
    <row r="437" spans="1:13" x14ac:dyDescent="0.15">
      <c r="A437" s="1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9"/>
    </row>
    <row r="438" spans="1:13" x14ac:dyDescent="0.15">
      <c r="A438" s="1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9"/>
    </row>
    <row r="439" spans="1:13" x14ac:dyDescent="0.15">
      <c r="A439" s="1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9"/>
    </row>
    <row r="440" spans="1:13" x14ac:dyDescent="0.15">
      <c r="A440" s="1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9"/>
    </row>
    <row r="441" spans="1:13" x14ac:dyDescent="0.15">
      <c r="A441" s="1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9"/>
    </row>
    <row r="442" spans="1:13" ht="14" thickBot="1" x14ac:dyDescent="0.2">
      <c r="A442" s="1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107"/>
    </row>
    <row r="443" spans="1:13" ht="16" x14ac:dyDescent="0.2">
      <c r="A443" s="1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9"/>
    </row>
    <row r="444" spans="1:13" x14ac:dyDescent="0.15">
      <c r="A444" s="1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9"/>
    </row>
    <row r="445" spans="1:13" x14ac:dyDescent="0.15">
      <c r="A445" s="1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9"/>
    </row>
    <row r="446" spans="1:13" x14ac:dyDescent="0.15">
      <c r="A446" s="1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9"/>
    </row>
    <row r="447" spans="1:13" x14ac:dyDescent="0.15">
      <c r="A447" s="1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9"/>
    </row>
    <row r="448" spans="1:13" x14ac:dyDescent="0.15">
      <c r="A448" s="1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9"/>
    </row>
    <row r="449" spans="1:13" x14ac:dyDescent="0.15">
      <c r="A449" s="1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9"/>
    </row>
    <row r="450" spans="1:13" x14ac:dyDescent="0.15">
      <c r="A450" s="1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9"/>
    </row>
    <row r="451" spans="1:13" x14ac:dyDescent="0.15">
      <c r="A451" s="1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9"/>
    </row>
    <row r="452" spans="1:13" x14ac:dyDescent="0.15">
      <c r="A452" s="1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9"/>
    </row>
    <row r="453" spans="1:13" x14ac:dyDescent="0.15">
      <c r="A453" s="1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9"/>
    </row>
    <row r="454" spans="1:13" x14ac:dyDescent="0.15">
      <c r="A454" s="1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9"/>
    </row>
    <row r="455" spans="1:13" x14ac:dyDescent="0.15">
      <c r="A455" s="1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9"/>
    </row>
    <row r="456" spans="1:13" x14ac:dyDescent="0.15">
      <c r="A456" s="1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9"/>
    </row>
    <row r="457" spans="1:13" x14ac:dyDescent="0.15">
      <c r="A457" s="1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9"/>
    </row>
    <row r="458" spans="1:13" x14ac:dyDescent="0.15">
      <c r="A458" s="1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9"/>
    </row>
    <row r="459" spans="1:13" x14ac:dyDescent="0.15">
      <c r="A459" s="1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9"/>
    </row>
    <row r="460" spans="1:13" x14ac:dyDescent="0.15">
      <c r="A460" s="1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9"/>
    </row>
    <row r="461" spans="1:13" x14ac:dyDescent="0.15">
      <c r="A461" s="1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9"/>
    </row>
    <row r="462" spans="1:13" x14ac:dyDescent="0.15">
      <c r="A462" s="1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9"/>
    </row>
    <row r="463" spans="1:13" x14ac:dyDescent="0.15">
      <c r="A463" s="1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9"/>
    </row>
    <row r="464" spans="1:13" x14ac:dyDescent="0.15">
      <c r="A464" s="1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9"/>
    </row>
    <row r="465" spans="1:13" x14ac:dyDescent="0.15">
      <c r="A465" s="1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9"/>
    </row>
    <row r="466" spans="1:13" x14ac:dyDescent="0.15">
      <c r="A466" s="1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9"/>
    </row>
    <row r="467" spans="1:13" x14ac:dyDescent="0.15">
      <c r="A467" s="1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9"/>
    </row>
    <row r="468" spans="1:13" x14ac:dyDescent="0.15">
      <c r="A468" s="1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9"/>
    </row>
    <row r="469" spans="1:13" x14ac:dyDescent="0.15">
      <c r="A469" s="1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9"/>
    </row>
    <row r="470" spans="1:13" x14ac:dyDescent="0.15">
      <c r="A470" s="1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9"/>
    </row>
    <row r="471" spans="1:13" x14ac:dyDescent="0.15">
      <c r="A471" s="1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9"/>
    </row>
    <row r="472" spans="1:13" x14ac:dyDescent="0.15">
      <c r="A472" s="1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9"/>
    </row>
    <row r="473" spans="1:13" x14ac:dyDescent="0.15">
      <c r="A473" s="1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9"/>
    </row>
    <row r="474" spans="1:13" x14ac:dyDescent="0.15">
      <c r="A474" s="1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9"/>
    </row>
    <row r="475" spans="1:13" x14ac:dyDescent="0.15">
      <c r="A475" s="1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9"/>
    </row>
    <row r="476" spans="1:13" x14ac:dyDescent="0.15">
      <c r="A476" s="1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9"/>
    </row>
    <row r="477" spans="1:13" x14ac:dyDescent="0.15">
      <c r="A477" s="1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9"/>
    </row>
    <row r="478" spans="1:13" x14ac:dyDescent="0.15">
      <c r="A478" s="1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9"/>
    </row>
    <row r="479" spans="1:13" x14ac:dyDescent="0.15">
      <c r="A479" s="1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9"/>
    </row>
    <row r="480" spans="1:13" x14ac:dyDescent="0.15">
      <c r="A480" s="1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9"/>
    </row>
    <row r="481" spans="1:13" x14ac:dyDescent="0.15">
      <c r="A481" s="1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9"/>
    </row>
    <row r="482" spans="1:13" x14ac:dyDescent="0.15">
      <c r="A482" s="1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9"/>
    </row>
    <row r="483" spans="1:13" x14ac:dyDescent="0.15">
      <c r="A483" s="1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9"/>
    </row>
    <row r="484" spans="1:13" x14ac:dyDescent="0.15">
      <c r="A484" s="1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9"/>
    </row>
    <row r="485" spans="1:13" x14ac:dyDescent="0.15">
      <c r="A485" s="1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9"/>
    </row>
    <row r="486" spans="1:13" x14ac:dyDescent="0.15">
      <c r="A486" s="1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9"/>
    </row>
    <row r="487" spans="1:13" x14ac:dyDescent="0.15">
      <c r="A487" s="1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9"/>
    </row>
    <row r="488" spans="1:13" x14ac:dyDescent="0.15">
      <c r="A488" s="1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9"/>
    </row>
    <row r="489" spans="1:13" x14ac:dyDescent="0.15">
      <c r="A489" s="1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9"/>
    </row>
    <row r="490" spans="1:13" x14ac:dyDescent="0.15">
      <c r="A490" s="1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9"/>
    </row>
    <row r="491" spans="1:13" x14ac:dyDescent="0.15">
      <c r="A491" s="1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9"/>
    </row>
    <row r="492" spans="1:13" x14ac:dyDescent="0.15">
      <c r="A492" s="1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9"/>
    </row>
    <row r="493" spans="1:13" x14ac:dyDescent="0.15">
      <c r="A493" s="1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9"/>
    </row>
    <row r="494" spans="1:13" x14ac:dyDescent="0.15">
      <c r="A494" s="1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9"/>
    </row>
    <row r="495" spans="1:13" x14ac:dyDescent="0.15">
      <c r="A495" s="1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9"/>
    </row>
    <row r="496" spans="1:13" x14ac:dyDescent="0.15">
      <c r="A496" s="1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9"/>
    </row>
    <row r="497" spans="1:13" x14ac:dyDescent="0.15">
      <c r="A497" s="1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9"/>
    </row>
    <row r="498" spans="1:13" x14ac:dyDescent="0.15">
      <c r="A498" s="1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9"/>
    </row>
    <row r="499" spans="1:13" x14ac:dyDescent="0.15">
      <c r="A499" s="1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9"/>
    </row>
    <row r="500" spans="1:13" x14ac:dyDescent="0.15">
      <c r="A500" s="1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9"/>
    </row>
    <row r="501" spans="1:13" x14ac:dyDescent="0.15">
      <c r="A501" s="1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9"/>
    </row>
    <row r="502" spans="1:13" x14ac:dyDescent="0.15">
      <c r="A502" s="1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9"/>
    </row>
    <row r="503" spans="1:13" x14ac:dyDescent="0.15">
      <c r="A503" s="1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9"/>
    </row>
    <row r="504" spans="1:13" x14ac:dyDescent="0.15">
      <c r="A504" s="1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9"/>
    </row>
    <row r="505" spans="1:13" x14ac:dyDescent="0.15">
      <c r="A505" s="1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9"/>
    </row>
    <row r="506" spans="1:13" x14ac:dyDescent="0.15">
      <c r="A506" s="1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9"/>
    </row>
    <row r="507" spans="1:13" x14ac:dyDescent="0.15">
      <c r="A507" s="1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9"/>
    </row>
    <row r="508" spans="1:13" x14ac:dyDescent="0.15">
      <c r="A508" s="1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9"/>
    </row>
    <row r="509" spans="1:13" x14ac:dyDescent="0.15">
      <c r="A509" s="1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9"/>
    </row>
    <row r="510" spans="1:13" x14ac:dyDescent="0.15">
      <c r="A510" s="1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9"/>
    </row>
    <row r="511" spans="1:13" x14ac:dyDescent="0.15">
      <c r="A511" s="1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9"/>
    </row>
    <row r="512" spans="1:13" x14ac:dyDescent="0.15">
      <c r="A512" s="1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9"/>
    </row>
    <row r="513" spans="1:13" x14ac:dyDescent="0.15">
      <c r="A513" s="1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9"/>
    </row>
    <row r="514" spans="1:13" ht="14" thickBot="1" x14ac:dyDescent="0.2">
      <c r="A514" s="1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107"/>
    </row>
    <row r="515" spans="1:13" ht="16" x14ac:dyDescent="0.2">
      <c r="A515" s="1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9"/>
    </row>
    <row r="516" spans="1:13" x14ac:dyDescent="0.15">
      <c r="A516" s="1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9"/>
    </row>
    <row r="517" spans="1:13" x14ac:dyDescent="0.15">
      <c r="A517" s="1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9"/>
    </row>
    <row r="518" spans="1:13" x14ac:dyDescent="0.15">
      <c r="A518" s="1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9"/>
    </row>
    <row r="519" spans="1:13" x14ac:dyDescent="0.15">
      <c r="A519" s="1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9"/>
    </row>
    <row r="520" spans="1:13" x14ac:dyDescent="0.15">
      <c r="A520" s="1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9"/>
    </row>
    <row r="521" spans="1:13" x14ac:dyDescent="0.15">
      <c r="A521" s="1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9"/>
    </row>
    <row r="522" spans="1:13" x14ac:dyDescent="0.15">
      <c r="A522" s="1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9"/>
    </row>
    <row r="523" spans="1:13" x14ac:dyDescent="0.15">
      <c r="A523" s="1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9"/>
    </row>
    <row r="524" spans="1:13" x14ac:dyDescent="0.15">
      <c r="A524" s="1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9"/>
    </row>
    <row r="525" spans="1:13" x14ac:dyDescent="0.15">
      <c r="A525" s="1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9"/>
    </row>
    <row r="526" spans="1:13" x14ac:dyDescent="0.15">
      <c r="A526" s="1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9"/>
    </row>
    <row r="527" spans="1:13" x14ac:dyDescent="0.15">
      <c r="A527" s="1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9"/>
    </row>
    <row r="528" spans="1:13" x14ac:dyDescent="0.15">
      <c r="A528" s="1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9"/>
    </row>
    <row r="529" spans="1:13" x14ac:dyDescent="0.15">
      <c r="A529" s="1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9"/>
    </row>
    <row r="530" spans="1:13" x14ac:dyDescent="0.15">
      <c r="A530" s="1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9"/>
    </row>
    <row r="531" spans="1:13" x14ac:dyDescent="0.15">
      <c r="A531" s="1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9"/>
    </row>
    <row r="532" spans="1:13" x14ac:dyDescent="0.15">
      <c r="A532" s="1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9"/>
    </row>
    <row r="533" spans="1:13" x14ac:dyDescent="0.15">
      <c r="A533" s="1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9"/>
    </row>
    <row r="534" spans="1:13" x14ac:dyDescent="0.15">
      <c r="A534" s="1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9"/>
    </row>
    <row r="535" spans="1:13" x14ac:dyDescent="0.15">
      <c r="A535" s="1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9"/>
    </row>
    <row r="536" spans="1:13" x14ac:dyDescent="0.15">
      <c r="A536" s="1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9"/>
    </row>
    <row r="537" spans="1:13" x14ac:dyDescent="0.15">
      <c r="A537" s="1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9"/>
    </row>
    <row r="538" spans="1:13" x14ac:dyDescent="0.15">
      <c r="A538" s="1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9"/>
    </row>
    <row r="539" spans="1:13" x14ac:dyDescent="0.15">
      <c r="A539" s="1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9"/>
    </row>
    <row r="540" spans="1:13" x14ac:dyDescent="0.15">
      <c r="A540" s="1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9"/>
    </row>
    <row r="541" spans="1:13" x14ac:dyDescent="0.15">
      <c r="A541" s="1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9"/>
    </row>
    <row r="542" spans="1:13" x14ac:dyDescent="0.15">
      <c r="A542" s="1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9"/>
    </row>
    <row r="543" spans="1:13" x14ac:dyDescent="0.15">
      <c r="A543" s="1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9"/>
    </row>
    <row r="544" spans="1:13" x14ac:dyDescent="0.15">
      <c r="A544" s="1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9"/>
    </row>
    <row r="545" spans="1:13" x14ac:dyDescent="0.15">
      <c r="A545" s="1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9"/>
    </row>
    <row r="546" spans="1:13" x14ac:dyDescent="0.15">
      <c r="A546" s="1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9"/>
    </row>
    <row r="547" spans="1:13" x14ac:dyDescent="0.15">
      <c r="A547" s="1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9"/>
    </row>
    <row r="548" spans="1:13" x14ac:dyDescent="0.15">
      <c r="A548" s="1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9"/>
    </row>
    <row r="549" spans="1:13" x14ac:dyDescent="0.15">
      <c r="A549" s="1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9"/>
    </row>
    <row r="550" spans="1:13" x14ac:dyDescent="0.15">
      <c r="A550" s="1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9"/>
    </row>
    <row r="551" spans="1:13" x14ac:dyDescent="0.15">
      <c r="A551" s="1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9"/>
    </row>
    <row r="552" spans="1:13" x14ac:dyDescent="0.15">
      <c r="A552" s="1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9"/>
    </row>
    <row r="553" spans="1:13" x14ac:dyDescent="0.15">
      <c r="A553" s="1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9"/>
    </row>
    <row r="554" spans="1:13" x14ac:dyDescent="0.15">
      <c r="A554" s="1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9"/>
    </row>
    <row r="555" spans="1:13" x14ac:dyDescent="0.15">
      <c r="A555" s="1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9"/>
    </row>
    <row r="556" spans="1:13" x14ac:dyDescent="0.15">
      <c r="A556" s="1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9"/>
    </row>
    <row r="557" spans="1:13" x14ac:dyDescent="0.15">
      <c r="A557" s="1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9"/>
    </row>
    <row r="558" spans="1:13" x14ac:dyDescent="0.15">
      <c r="A558" s="1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9"/>
    </row>
    <row r="559" spans="1:13" x14ac:dyDescent="0.15">
      <c r="A559" s="1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9"/>
    </row>
    <row r="560" spans="1:13" x14ac:dyDescent="0.15">
      <c r="A560" s="1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9"/>
    </row>
    <row r="561" spans="1:13" x14ac:dyDescent="0.15">
      <c r="A561" s="1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9"/>
    </row>
    <row r="562" spans="1:13" x14ac:dyDescent="0.15">
      <c r="A562" s="1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9"/>
    </row>
    <row r="563" spans="1:13" x14ac:dyDescent="0.15">
      <c r="A563" s="1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9"/>
    </row>
    <row r="564" spans="1:13" x14ac:dyDescent="0.15">
      <c r="A564" s="1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9"/>
    </row>
    <row r="565" spans="1:13" x14ac:dyDescent="0.15">
      <c r="A565" s="1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9"/>
    </row>
    <row r="566" spans="1:13" x14ac:dyDescent="0.15">
      <c r="A566" s="1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9"/>
    </row>
    <row r="567" spans="1:13" x14ac:dyDescent="0.15">
      <c r="A567" s="1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9"/>
    </row>
    <row r="568" spans="1:13" x14ac:dyDescent="0.15">
      <c r="A568" s="1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9"/>
    </row>
    <row r="569" spans="1:13" x14ac:dyDescent="0.15">
      <c r="A569" s="1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9"/>
    </row>
    <row r="570" spans="1:13" x14ac:dyDescent="0.15">
      <c r="A570" s="1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9"/>
    </row>
    <row r="571" spans="1:13" x14ac:dyDescent="0.15">
      <c r="A571" s="1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9"/>
    </row>
    <row r="572" spans="1:13" x14ac:dyDescent="0.15">
      <c r="A572" s="1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9"/>
    </row>
    <row r="573" spans="1:13" x14ac:dyDescent="0.15">
      <c r="A573" s="1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9"/>
    </row>
    <row r="574" spans="1:13" x14ac:dyDescent="0.15">
      <c r="A574" s="1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9"/>
    </row>
    <row r="575" spans="1:13" x14ac:dyDescent="0.15">
      <c r="A575" s="1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9"/>
    </row>
    <row r="576" spans="1:13" x14ac:dyDescent="0.15">
      <c r="A576" s="1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9"/>
    </row>
    <row r="577" spans="1:13" x14ac:dyDescent="0.15">
      <c r="A577" s="1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9"/>
    </row>
    <row r="578" spans="1:13" x14ac:dyDescent="0.15">
      <c r="A578" s="1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9"/>
    </row>
    <row r="579" spans="1:13" x14ac:dyDescent="0.15">
      <c r="A579" s="1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9"/>
    </row>
    <row r="580" spans="1:13" x14ac:dyDescent="0.15">
      <c r="A580" s="1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9"/>
    </row>
    <row r="581" spans="1:13" x14ac:dyDescent="0.15">
      <c r="A581" s="1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9"/>
    </row>
    <row r="582" spans="1:13" x14ac:dyDescent="0.15">
      <c r="A582" s="1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9"/>
    </row>
    <row r="583" spans="1:13" x14ac:dyDescent="0.15">
      <c r="A583" s="1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9"/>
    </row>
    <row r="584" spans="1:13" x14ac:dyDescent="0.15">
      <c r="A584" s="1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9"/>
    </row>
    <row r="585" spans="1:13" x14ac:dyDescent="0.15">
      <c r="A585" s="1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9"/>
    </row>
    <row r="586" spans="1:13" ht="14" thickBot="1" x14ac:dyDescent="0.2">
      <c r="A586" s="1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107"/>
    </row>
    <row r="587" spans="1:13" ht="16" x14ac:dyDescent="0.2">
      <c r="A587" s="1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9"/>
    </row>
    <row r="588" spans="1:13" x14ac:dyDescent="0.15">
      <c r="A588" s="1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9"/>
    </row>
    <row r="589" spans="1:13" x14ac:dyDescent="0.15">
      <c r="A589" s="1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9"/>
    </row>
    <row r="590" spans="1:13" x14ac:dyDescent="0.15">
      <c r="A590" s="1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9"/>
    </row>
    <row r="591" spans="1:13" x14ac:dyDescent="0.15">
      <c r="A591" s="1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9"/>
    </row>
    <row r="592" spans="1:13" x14ac:dyDescent="0.15">
      <c r="A592" s="1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9"/>
    </row>
    <row r="593" spans="1:13" x14ac:dyDescent="0.15">
      <c r="A593" s="1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9"/>
    </row>
    <row r="594" spans="1:13" x14ac:dyDescent="0.15">
      <c r="A594" s="1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9"/>
    </row>
    <row r="595" spans="1:13" x14ac:dyDescent="0.15">
      <c r="A595" s="1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9"/>
    </row>
    <row r="596" spans="1:13" x14ac:dyDescent="0.15">
      <c r="A596" s="1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9"/>
    </row>
    <row r="597" spans="1:13" x14ac:dyDescent="0.15">
      <c r="A597" s="1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9"/>
    </row>
    <row r="598" spans="1:13" x14ac:dyDescent="0.15">
      <c r="A598" s="1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9"/>
    </row>
    <row r="599" spans="1:13" x14ac:dyDescent="0.15">
      <c r="A599" s="1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9"/>
    </row>
    <row r="600" spans="1:13" x14ac:dyDescent="0.15">
      <c r="A600" s="1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9"/>
    </row>
    <row r="601" spans="1:13" x14ac:dyDescent="0.15">
      <c r="A601" s="1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9"/>
    </row>
    <row r="602" spans="1:13" x14ac:dyDescent="0.15">
      <c r="A602" s="1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9"/>
    </row>
    <row r="603" spans="1:13" x14ac:dyDescent="0.15">
      <c r="A603" s="1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9"/>
    </row>
    <row r="604" spans="1:13" x14ac:dyDescent="0.15">
      <c r="A604" s="1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9"/>
    </row>
    <row r="605" spans="1:13" x14ac:dyDescent="0.15">
      <c r="A605" s="1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9"/>
    </row>
    <row r="606" spans="1:13" x14ac:dyDescent="0.15">
      <c r="A606" s="1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9"/>
    </row>
    <row r="607" spans="1:13" x14ac:dyDescent="0.15">
      <c r="A607" s="1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9"/>
    </row>
    <row r="608" spans="1:13" x14ac:dyDescent="0.15">
      <c r="A608" s="1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9"/>
    </row>
    <row r="609" spans="1:13" x14ac:dyDescent="0.15">
      <c r="A609" s="1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9"/>
    </row>
    <row r="610" spans="1:13" x14ac:dyDescent="0.15">
      <c r="A610" s="1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9"/>
    </row>
    <row r="611" spans="1:13" x14ac:dyDescent="0.15">
      <c r="A611" s="1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9"/>
    </row>
    <row r="612" spans="1:13" x14ac:dyDescent="0.15">
      <c r="A612" s="1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9"/>
    </row>
    <row r="613" spans="1:13" x14ac:dyDescent="0.15">
      <c r="A613" s="1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9"/>
    </row>
    <row r="614" spans="1:13" x14ac:dyDescent="0.15">
      <c r="A614" s="1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9"/>
    </row>
    <row r="615" spans="1:13" x14ac:dyDescent="0.15">
      <c r="A615" s="1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9"/>
    </row>
    <row r="616" spans="1:13" x14ac:dyDescent="0.15">
      <c r="A616" s="1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9"/>
    </row>
    <row r="617" spans="1:13" x14ac:dyDescent="0.15">
      <c r="A617" s="1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9"/>
    </row>
    <row r="618" spans="1:13" x14ac:dyDescent="0.15">
      <c r="A618" s="1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9"/>
    </row>
    <row r="619" spans="1:13" x14ac:dyDescent="0.15">
      <c r="A619" s="1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9"/>
    </row>
    <row r="620" spans="1:13" x14ac:dyDescent="0.15">
      <c r="A620" s="1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9"/>
    </row>
    <row r="621" spans="1:13" x14ac:dyDescent="0.15">
      <c r="A621" s="1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9"/>
    </row>
    <row r="622" spans="1:13" x14ac:dyDescent="0.15">
      <c r="A622" s="1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9"/>
    </row>
    <row r="623" spans="1:13" x14ac:dyDescent="0.15">
      <c r="A623" s="1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9"/>
    </row>
    <row r="624" spans="1:13" x14ac:dyDescent="0.15">
      <c r="A624" s="1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9"/>
    </row>
    <row r="625" spans="1:13" x14ac:dyDescent="0.15">
      <c r="A625" s="1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9"/>
    </row>
    <row r="626" spans="1:13" x14ac:dyDescent="0.15">
      <c r="A626" s="1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9"/>
    </row>
    <row r="627" spans="1:13" x14ac:dyDescent="0.15">
      <c r="A627" s="1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9"/>
    </row>
    <row r="628" spans="1:13" x14ac:dyDescent="0.15">
      <c r="A628" s="1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9"/>
    </row>
    <row r="629" spans="1:13" x14ac:dyDescent="0.15">
      <c r="A629" s="1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9"/>
    </row>
    <row r="630" spans="1:13" x14ac:dyDescent="0.15">
      <c r="A630" s="1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9"/>
    </row>
    <row r="631" spans="1:13" x14ac:dyDescent="0.15">
      <c r="A631" s="1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9"/>
    </row>
    <row r="632" spans="1:13" x14ac:dyDescent="0.15">
      <c r="A632" s="1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9"/>
    </row>
    <row r="633" spans="1:13" x14ac:dyDescent="0.15">
      <c r="A633" s="1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9"/>
    </row>
    <row r="634" spans="1:13" x14ac:dyDescent="0.15">
      <c r="A634" s="1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9"/>
    </row>
    <row r="635" spans="1:13" x14ac:dyDescent="0.15">
      <c r="A635" s="1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9"/>
    </row>
    <row r="636" spans="1:13" x14ac:dyDescent="0.15">
      <c r="A636" s="1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9"/>
    </row>
    <row r="637" spans="1:13" x14ac:dyDescent="0.15">
      <c r="A637" s="1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9"/>
    </row>
    <row r="638" spans="1:13" x14ac:dyDescent="0.15">
      <c r="A638" s="1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9"/>
    </row>
    <row r="639" spans="1:13" x14ac:dyDescent="0.15">
      <c r="A639" s="1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9"/>
    </row>
    <row r="640" spans="1:13" x14ac:dyDescent="0.15">
      <c r="A640" s="1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9"/>
    </row>
    <row r="641" spans="1:13" x14ac:dyDescent="0.15">
      <c r="A641" s="1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9"/>
    </row>
    <row r="642" spans="1:13" x14ac:dyDescent="0.15">
      <c r="A642" s="1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9"/>
    </row>
    <row r="643" spans="1:13" x14ac:dyDescent="0.15">
      <c r="A643" s="1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9"/>
    </row>
    <row r="644" spans="1:13" x14ac:dyDescent="0.15">
      <c r="A644" s="1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9"/>
    </row>
    <row r="645" spans="1:13" x14ac:dyDescent="0.15">
      <c r="A645" s="1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9"/>
    </row>
    <row r="646" spans="1:13" x14ac:dyDescent="0.15">
      <c r="A646" s="1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9"/>
    </row>
    <row r="647" spans="1:13" x14ac:dyDescent="0.15">
      <c r="A647" s="1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9"/>
    </row>
    <row r="648" spans="1:13" x14ac:dyDescent="0.15">
      <c r="A648" s="1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9"/>
    </row>
    <row r="649" spans="1:13" x14ac:dyDescent="0.15">
      <c r="A649" s="1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9"/>
    </row>
    <row r="650" spans="1:13" x14ac:dyDescent="0.15">
      <c r="A650" s="1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9"/>
    </row>
    <row r="651" spans="1:13" x14ac:dyDescent="0.15">
      <c r="A651" s="1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9"/>
    </row>
    <row r="652" spans="1:13" x14ac:dyDescent="0.15">
      <c r="A652" s="1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9"/>
    </row>
    <row r="653" spans="1:13" x14ac:dyDescent="0.15">
      <c r="A653" s="1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9"/>
    </row>
    <row r="654" spans="1:13" x14ac:dyDescent="0.15">
      <c r="A654" s="1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9"/>
    </row>
    <row r="655" spans="1:13" x14ac:dyDescent="0.15">
      <c r="A655" s="1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9"/>
    </row>
    <row r="656" spans="1:13" x14ac:dyDescent="0.15">
      <c r="A656" s="1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9"/>
    </row>
    <row r="657" spans="1:13" x14ac:dyDescent="0.15">
      <c r="A657" s="1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9"/>
    </row>
    <row r="658" spans="1:13" ht="14" thickBot="1" x14ac:dyDescent="0.2">
      <c r="A658" s="1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107"/>
    </row>
  </sheetData>
  <mergeCells count="3">
    <mergeCell ref="K1:M1"/>
    <mergeCell ref="Q4:R4"/>
    <mergeCell ref="A9:M9"/>
  </mergeCells>
  <printOptions horizontalCentered="1" verticalCentered="1"/>
  <pageMargins left="0.25" right="0.25" top="0.75" bottom="0.75" header="0.3" footer="0.3"/>
  <pageSetup scale="59" orientation="portrait" r:id="rId1"/>
  <headerFooter alignWithMargins="0">
    <oddFooter>&amp;R&amp;D&amp;T</oddFooter>
  </headerFooter>
  <rowBreaks count="1" manualBreakCount="1">
    <brk id="82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C4BD-1A20-5246-A279-C88DBC2F1D56}">
  <dimension ref="A1:BW658"/>
  <sheetViews>
    <sheetView topLeftCell="D1" zoomScale="75" zoomScaleNormal="100" zoomScalePageLayoutView="75" workbookViewId="0">
      <selection activeCell="O28" sqref="O28"/>
    </sheetView>
  </sheetViews>
  <sheetFormatPr baseColWidth="10" defaultColWidth="8.83203125" defaultRowHeight="13" x14ac:dyDescent="0.15"/>
  <cols>
    <col min="1" max="1" width="11.5" customWidth="1"/>
    <col min="2" max="2" width="11.83203125" customWidth="1"/>
    <col min="3" max="3" width="15.33203125" customWidth="1"/>
    <col min="4" max="4" width="6.33203125" customWidth="1"/>
    <col min="8" max="8" width="14.33203125" customWidth="1"/>
  </cols>
  <sheetData>
    <row r="1" spans="1:75" ht="25" customHeight="1" x14ac:dyDescent="0.25">
      <c r="A1" s="10" t="s">
        <v>105</v>
      </c>
      <c r="B1" s="37"/>
      <c r="C1" s="37"/>
      <c r="D1" s="37"/>
      <c r="E1" s="37"/>
      <c r="F1" s="37"/>
      <c r="G1" s="37"/>
      <c r="H1" s="26"/>
      <c r="I1" s="26"/>
      <c r="J1" s="66"/>
      <c r="K1" s="408" t="s">
        <v>104</v>
      </c>
      <c r="L1" s="409"/>
      <c r="M1" s="410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75" ht="19.5" customHeight="1" x14ac:dyDescent="0.25">
      <c r="A2" s="217" t="s">
        <v>119</v>
      </c>
      <c r="B2" s="4"/>
      <c r="C2" s="4"/>
      <c r="D2" s="4"/>
      <c r="E2" s="4"/>
      <c r="F2" s="4"/>
      <c r="G2" s="4"/>
      <c r="H2" s="44"/>
      <c r="I2" s="44"/>
      <c r="J2" s="122"/>
      <c r="K2" s="123"/>
      <c r="L2" s="124"/>
      <c r="M2" s="12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75" s="2" customFormat="1" ht="15" customHeight="1" x14ac:dyDescent="0.2">
      <c r="A3" s="7"/>
      <c r="B3" s="99"/>
      <c r="C3" s="78"/>
      <c r="D3" s="78"/>
      <c r="E3" s="78"/>
      <c r="F3" s="78"/>
      <c r="G3" s="78"/>
      <c r="H3" s="78"/>
      <c r="I3" s="78"/>
      <c r="J3" s="78"/>
      <c r="L3" s="99"/>
      <c r="M3" s="25"/>
    </row>
    <row r="4" spans="1:75" s="2" customFormat="1" ht="21.75" customHeight="1" x14ac:dyDescent="0.25">
      <c r="A4" s="29" t="s">
        <v>10</v>
      </c>
      <c r="B4" s="99">
        <f>'Style Summary'!B3:C3</f>
        <v>45912</v>
      </c>
      <c r="C4" s="78"/>
      <c r="D4" s="35" t="s">
        <v>103</v>
      </c>
      <c r="E4" s="78" t="str">
        <f>'Style Summary'!F3</f>
        <v>ACCORDION COMPACT</v>
      </c>
      <c r="F4" s="78"/>
      <c r="G4" s="78"/>
      <c r="H4" s="78"/>
      <c r="I4" s="35" t="s">
        <v>56</v>
      </c>
      <c r="J4" s="78" t="str">
        <f>'Style Summary'!K3</f>
        <v>MONICA</v>
      </c>
      <c r="K4" s="4"/>
      <c r="L4" s="27"/>
      <c r="M4" s="28"/>
      <c r="N4" s="59"/>
      <c r="O4" s="59"/>
      <c r="P4" s="120"/>
      <c r="Q4" s="411"/>
      <c r="R4" s="411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</row>
    <row r="5" spans="1:75" s="1" customFormat="1" ht="21" customHeight="1" x14ac:dyDescent="0.25">
      <c r="A5" s="31" t="s">
        <v>3</v>
      </c>
      <c r="B5" s="61" t="str">
        <f>'Style Summary'!B4</f>
        <v>SIMKHAI</v>
      </c>
      <c r="C5" s="3"/>
      <c r="D5" s="34" t="s">
        <v>55</v>
      </c>
      <c r="E5" s="3" t="str">
        <f>'Style Summary'!F4</f>
        <v>LEVIE S/L MINI DRESS</v>
      </c>
      <c r="F5" s="23"/>
      <c r="G5" s="23"/>
      <c r="H5" s="23"/>
      <c r="I5" s="34" t="s">
        <v>67</v>
      </c>
      <c r="J5" s="3" t="str">
        <f>'Style Summary'!K4</f>
        <v>1/37NM</v>
      </c>
      <c r="K5" s="23"/>
      <c r="L5" s="23"/>
      <c r="M5" s="24"/>
      <c r="N5" s="59"/>
      <c r="O5" s="59"/>
      <c r="P5" s="121"/>
      <c r="Q5" s="119"/>
      <c r="R5" s="119"/>
      <c r="S5" s="119"/>
      <c r="T5" s="119"/>
      <c r="U5" s="119"/>
      <c r="V5" s="119"/>
      <c r="W5" s="119"/>
      <c r="X5" s="59"/>
      <c r="Y5" s="108"/>
      <c r="Z5" s="68"/>
      <c r="AA5" s="119"/>
      <c r="AB5" s="11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</row>
    <row r="6" spans="1:75" s="1" customFormat="1" ht="16" x14ac:dyDescent="0.2">
      <c r="A6" s="32" t="s">
        <v>13</v>
      </c>
      <c r="B6" s="78" t="str">
        <f>'Style Summary'!B5</f>
        <v>426-1100-K</v>
      </c>
      <c r="C6" s="78"/>
      <c r="D6" s="35" t="s">
        <v>69</v>
      </c>
      <c r="E6" s="78" t="str">
        <f>'Style Summary'!F5</f>
        <v>XS-XL</v>
      </c>
      <c r="F6" s="78"/>
      <c r="G6" s="78"/>
      <c r="H6" s="78"/>
      <c r="I6" s="35" t="s">
        <v>60</v>
      </c>
      <c r="J6" s="78" t="str">
        <f>'Style Summary'!K5</f>
        <v>14GG</v>
      </c>
      <c r="K6" s="78"/>
      <c r="L6" s="78"/>
      <c r="M6" s="101"/>
      <c r="N6" s="59"/>
      <c r="O6" s="59"/>
      <c r="P6" s="111"/>
      <c r="Q6" s="68"/>
      <c r="R6" s="68"/>
      <c r="S6" s="68"/>
      <c r="T6" s="108"/>
      <c r="U6" s="68"/>
      <c r="V6" s="59"/>
      <c r="W6" s="59"/>
      <c r="X6" s="59"/>
      <c r="Y6" s="108"/>
      <c r="Z6" s="68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</row>
    <row r="7" spans="1:75" s="1" customFormat="1" ht="16" x14ac:dyDescent="0.2">
      <c r="A7" s="39" t="s">
        <v>5</v>
      </c>
      <c r="B7" s="100" t="str">
        <f>'Style Summary'!B6</f>
        <v>D2</v>
      </c>
      <c r="C7" s="78"/>
      <c r="D7" s="35" t="s">
        <v>102</v>
      </c>
      <c r="E7" s="78" t="str">
        <f>'Style Summary'!F6</f>
        <v>RACHEL / SIERRA</v>
      </c>
      <c r="F7" s="78"/>
      <c r="G7" s="78"/>
      <c r="H7" s="78"/>
      <c r="I7" s="35" t="s">
        <v>68</v>
      </c>
      <c r="J7" s="78" t="str">
        <f>'Style Summary'!K6</f>
        <v>2E</v>
      </c>
      <c r="K7" s="78"/>
      <c r="L7" s="78"/>
      <c r="M7" s="101"/>
      <c r="N7" s="59"/>
      <c r="O7" s="59"/>
      <c r="P7" s="111"/>
      <c r="Q7" s="68"/>
      <c r="R7" s="68"/>
      <c r="S7" s="68"/>
      <c r="T7" s="108"/>
      <c r="U7" s="109"/>
      <c r="V7" s="68"/>
      <c r="W7" s="68"/>
      <c r="X7" s="68"/>
      <c r="Y7" s="108"/>
      <c r="Z7" s="68"/>
      <c r="AA7" s="68"/>
      <c r="AB7" s="6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</row>
    <row r="8" spans="1:75" s="1" customFormat="1" ht="17" thickBot="1" x14ac:dyDescent="0.25">
      <c r="A8" s="33" t="s">
        <v>4</v>
      </c>
      <c r="B8" s="65" t="str">
        <f>'Style Summary'!B7</f>
        <v>PF26</v>
      </c>
      <c r="C8" s="65"/>
      <c r="D8" s="36" t="s">
        <v>6</v>
      </c>
      <c r="E8" s="65" t="str">
        <f>'Style Summary'!F7</f>
        <v>NV</v>
      </c>
      <c r="F8" s="65"/>
      <c r="G8" s="65"/>
      <c r="H8" s="65"/>
      <c r="I8" s="36" t="s">
        <v>61</v>
      </c>
      <c r="J8" s="65" t="str">
        <f>'Style Summary'!K7</f>
        <v>83% RECYCLED VISCOSE, 17% POLYESTER</v>
      </c>
      <c r="K8" s="65"/>
      <c r="L8" s="65"/>
      <c r="M8" s="22"/>
      <c r="N8" s="59"/>
      <c r="O8" s="59"/>
      <c r="P8" s="108"/>
      <c r="Q8" s="109"/>
      <c r="R8" s="68"/>
      <c r="S8" s="68"/>
      <c r="T8" s="108"/>
      <c r="U8" s="110"/>
      <c r="V8" s="68"/>
      <c r="W8" s="68"/>
      <c r="X8" s="68"/>
      <c r="Y8" s="108"/>
      <c r="Z8" s="68"/>
      <c r="AA8" s="68"/>
      <c r="AB8" s="6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</row>
    <row r="9" spans="1:75" s="1" customFormat="1" ht="17" thickBot="1" x14ac:dyDescent="0.25">
      <c r="A9" s="412" t="s">
        <v>271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4"/>
      <c r="N9" s="59"/>
      <c r="O9" s="59"/>
      <c r="P9" s="111"/>
      <c r="Q9" s="68"/>
      <c r="R9" s="68"/>
      <c r="S9" s="68"/>
      <c r="T9" s="108"/>
      <c r="U9" s="68"/>
      <c r="V9" s="68"/>
      <c r="W9" s="68"/>
      <c r="X9" s="68"/>
      <c r="Y9" s="108"/>
      <c r="Z9" s="68"/>
      <c r="AA9" s="68"/>
      <c r="AB9" s="6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</row>
    <row r="10" spans="1:75" s="1" customFormat="1" ht="16" x14ac:dyDescent="0.2">
      <c r="A10" s="283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5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</row>
    <row r="11" spans="1:75" ht="16" x14ac:dyDescent="0.2">
      <c r="A11" s="286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8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</row>
    <row r="12" spans="1:75" x14ac:dyDescent="0.15">
      <c r="A12" s="289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8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</row>
    <row r="13" spans="1:75" x14ac:dyDescent="0.15">
      <c r="A13" s="289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8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</row>
    <row r="14" spans="1:75" x14ac:dyDescent="0.15">
      <c r="A14" s="289"/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8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</row>
    <row r="15" spans="1:75" x14ac:dyDescent="0.15">
      <c r="A15" s="289"/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8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</row>
    <row r="16" spans="1:75" x14ac:dyDescent="0.15">
      <c r="A16" s="289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8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</row>
    <row r="17" spans="1:75" x14ac:dyDescent="0.15">
      <c r="A17" s="289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8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</row>
    <row r="18" spans="1:75" x14ac:dyDescent="0.15">
      <c r="A18" s="289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8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</row>
    <row r="19" spans="1:75" x14ac:dyDescent="0.15">
      <c r="A19" s="289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8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</row>
    <row r="20" spans="1:75" x14ac:dyDescent="0.15">
      <c r="A20" s="289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8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</row>
    <row r="21" spans="1:75" x14ac:dyDescent="0.15">
      <c r="A21" s="289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8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</row>
    <row r="22" spans="1:75" x14ac:dyDescent="0.15">
      <c r="A22" s="289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8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</row>
    <row r="23" spans="1:75" x14ac:dyDescent="0.15">
      <c r="A23" s="289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8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</row>
    <row r="24" spans="1:75" x14ac:dyDescent="0.15">
      <c r="A24" s="289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8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</row>
    <row r="25" spans="1:75" x14ac:dyDescent="0.15">
      <c r="A25" s="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9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</row>
    <row r="26" spans="1:75" x14ac:dyDescent="0.15">
      <c r="A26" s="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9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</row>
    <row r="27" spans="1:75" x14ac:dyDescent="0.15">
      <c r="A27" s="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</row>
    <row r="28" spans="1:75" x14ac:dyDescent="0.15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9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</row>
    <row r="29" spans="1:75" x14ac:dyDescent="0.15">
      <c r="A29" s="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9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</row>
    <row r="30" spans="1:75" x14ac:dyDescent="0.15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9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</row>
    <row r="31" spans="1:75" x14ac:dyDescent="0.15">
      <c r="A31" s="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9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</row>
    <row r="32" spans="1:75" x14ac:dyDescent="0.15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</row>
    <row r="33" spans="1:75" x14ac:dyDescent="0.15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9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</row>
    <row r="34" spans="1:75" x14ac:dyDescent="0.15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</row>
    <row r="35" spans="1:75" x14ac:dyDescent="0.15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9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</row>
    <row r="36" spans="1:75" x14ac:dyDescent="0.15">
      <c r="A36" s="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9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</row>
    <row r="37" spans="1:75" x14ac:dyDescent="0.15">
      <c r="A37" s="1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9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</row>
    <row r="38" spans="1:75" x14ac:dyDescent="0.15">
      <c r="A38" s="1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</row>
    <row r="39" spans="1:75" x14ac:dyDescent="0.15">
      <c r="A39" s="1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9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</row>
    <row r="40" spans="1:75" x14ac:dyDescent="0.15">
      <c r="A40" s="1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9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</row>
    <row r="41" spans="1:75" x14ac:dyDescent="0.15">
      <c r="A41" s="1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9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</row>
    <row r="42" spans="1:75" x14ac:dyDescent="0.15">
      <c r="A42" s="1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9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</row>
    <row r="43" spans="1:75" x14ac:dyDescent="0.15">
      <c r="A43" s="1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9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</row>
    <row r="44" spans="1:75" x14ac:dyDescent="0.15">
      <c r="A44" s="1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</row>
    <row r="45" spans="1:75" x14ac:dyDescent="0.15">
      <c r="A45" s="1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9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</row>
    <row r="46" spans="1:75" x14ac:dyDescent="0.15">
      <c r="A46" s="1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9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</row>
    <row r="47" spans="1:75" x14ac:dyDescent="0.15">
      <c r="A47" s="1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</row>
    <row r="48" spans="1:75" x14ac:dyDescent="0.15">
      <c r="A48" s="1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9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</row>
    <row r="49" spans="1:75" x14ac:dyDescent="0.15">
      <c r="A49" s="1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9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</row>
    <row r="50" spans="1:75" x14ac:dyDescent="0.15">
      <c r="A50" s="1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9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</row>
    <row r="51" spans="1:75" x14ac:dyDescent="0.15">
      <c r="A51" s="1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9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</row>
    <row r="52" spans="1:75" x14ac:dyDescent="0.15">
      <c r="A52" s="1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9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</row>
    <row r="53" spans="1:75" x14ac:dyDescent="0.15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9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</row>
    <row r="54" spans="1:75" x14ac:dyDescent="0.15">
      <c r="A54" s="1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9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</row>
    <row r="55" spans="1:75" x14ac:dyDescent="0.15">
      <c r="A55" s="1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9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</row>
    <row r="56" spans="1:75" x14ac:dyDescent="0.15">
      <c r="A56" s="1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9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</row>
    <row r="57" spans="1:75" x14ac:dyDescent="0.15">
      <c r="A57" s="1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9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</row>
    <row r="58" spans="1:75" x14ac:dyDescent="0.15">
      <c r="A58" s="1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9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</row>
    <row r="59" spans="1:75" x14ac:dyDescent="0.15">
      <c r="A59" s="1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9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</row>
    <row r="60" spans="1:75" x14ac:dyDescent="0.15">
      <c r="A60" s="1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9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</row>
    <row r="61" spans="1:75" x14ac:dyDescent="0.15">
      <c r="A61" s="1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9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</row>
    <row r="62" spans="1:75" x14ac:dyDescent="0.15">
      <c r="A62" s="1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9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</row>
    <row r="63" spans="1:75" x14ac:dyDescent="0.15">
      <c r="A63" s="1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9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</row>
    <row r="64" spans="1:75" x14ac:dyDescent="0.15">
      <c r="A64" s="1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9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</row>
    <row r="65" spans="1:75" x14ac:dyDescent="0.15">
      <c r="A65" s="1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9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</row>
    <row r="66" spans="1:75" x14ac:dyDescent="0.15">
      <c r="A66" s="1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9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</row>
    <row r="67" spans="1:75" x14ac:dyDescent="0.15">
      <c r="A67" s="1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9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</row>
    <row r="68" spans="1:75" x14ac:dyDescent="0.15">
      <c r="A68" s="1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9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</row>
    <row r="69" spans="1:75" x14ac:dyDescent="0.15">
      <c r="A69" s="1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</row>
    <row r="70" spans="1:75" s="1" customFormat="1" ht="16" x14ac:dyDescent="0.2">
      <c r="A70" s="1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</row>
    <row r="71" spans="1:75" x14ac:dyDescent="0.15">
      <c r="A71" s="1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9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</row>
    <row r="72" spans="1:75" x14ac:dyDescent="0.15">
      <c r="A72" s="1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9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</row>
    <row r="73" spans="1:75" x14ac:dyDescent="0.15">
      <c r="A73" s="1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9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</row>
    <row r="74" spans="1:75" x14ac:dyDescent="0.15">
      <c r="A74" s="1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</row>
    <row r="75" spans="1:75" x14ac:dyDescent="0.15">
      <c r="A75" s="1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9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</row>
    <row r="76" spans="1:75" x14ac:dyDescent="0.15">
      <c r="A76" s="1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9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</row>
    <row r="77" spans="1:75" x14ac:dyDescent="0.15">
      <c r="A77" s="1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9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</row>
    <row r="78" spans="1:75" x14ac:dyDescent="0.15">
      <c r="A78" s="1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9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</row>
    <row r="79" spans="1:75" x14ac:dyDescent="0.15">
      <c r="A79" s="1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9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</row>
    <row r="80" spans="1:75" x14ac:dyDescent="0.15">
      <c r="A80" s="1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9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</row>
    <row r="81" spans="1:75" x14ac:dyDescent="0.15">
      <c r="A81" s="1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9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</row>
    <row r="82" spans="1:75" ht="14" thickBot="1" x14ac:dyDescent="0.2">
      <c r="A82" s="1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10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</row>
    <row r="83" spans="1:75" ht="16" x14ac:dyDescent="0.2">
      <c r="A83" s="1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</row>
    <row r="84" spans="1:75" x14ac:dyDescent="0.15">
      <c r="A84" s="1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9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</row>
    <row r="85" spans="1:75" x14ac:dyDescent="0.15">
      <c r="A85" s="1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</row>
    <row r="86" spans="1:75" x14ac:dyDescent="0.15">
      <c r="A86" s="1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9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</row>
    <row r="87" spans="1:75" x14ac:dyDescent="0.15">
      <c r="A87" s="1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9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</row>
    <row r="88" spans="1:75" x14ac:dyDescent="0.15">
      <c r="A88" s="1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9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</row>
    <row r="89" spans="1:75" x14ac:dyDescent="0.15">
      <c r="A89" s="1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9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</row>
    <row r="90" spans="1:75" x14ac:dyDescent="0.15">
      <c r="A90" s="1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9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</row>
    <row r="91" spans="1:75" x14ac:dyDescent="0.15">
      <c r="A91" s="1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9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</row>
    <row r="92" spans="1:75" x14ac:dyDescent="0.15">
      <c r="A92" s="1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9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</row>
    <row r="93" spans="1:75" x14ac:dyDescent="0.15">
      <c r="A93" s="1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9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</row>
    <row r="94" spans="1:75" x14ac:dyDescent="0.15">
      <c r="A94" s="1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9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</row>
    <row r="95" spans="1:75" x14ac:dyDescent="0.15">
      <c r="A95" s="1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9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</row>
    <row r="96" spans="1:75" x14ac:dyDescent="0.15">
      <c r="A96" s="1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9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</row>
    <row r="97" spans="1:37" x14ac:dyDescent="0.15">
      <c r="A97" s="1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9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</row>
    <row r="98" spans="1:37" x14ac:dyDescent="0.15">
      <c r="A98" s="1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9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</row>
    <row r="99" spans="1:37" x14ac:dyDescent="0.15">
      <c r="A99" s="1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9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</row>
    <row r="100" spans="1:37" x14ac:dyDescent="0.15">
      <c r="A100" s="1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9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</row>
    <row r="101" spans="1:37" x14ac:dyDescent="0.15">
      <c r="A101" s="1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9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</row>
    <row r="102" spans="1:37" x14ac:dyDescent="0.15">
      <c r="A102" s="1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9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</row>
    <row r="103" spans="1:37" x14ac:dyDescent="0.15">
      <c r="A103" s="1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9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</row>
    <row r="104" spans="1:37" x14ac:dyDescent="0.15">
      <c r="A104" s="1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9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</row>
    <row r="105" spans="1:37" x14ac:dyDescent="0.15">
      <c r="A105" s="1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9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</row>
    <row r="106" spans="1:37" x14ac:dyDescent="0.15">
      <c r="A106" s="1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9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</row>
    <row r="107" spans="1:37" x14ac:dyDescent="0.15">
      <c r="A107" s="1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9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</row>
    <row r="108" spans="1:37" x14ac:dyDescent="0.15">
      <c r="A108" s="1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9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</row>
    <row r="109" spans="1:37" x14ac:dyDescent="0.15">
      <c r="A109" s="1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9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</row>
    <row r="110" spans="1:37" x14ac:dyDescent="0.15">
      <c r="A110" s="1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9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</row>
    <row r="111" spans="1:37" x14ac:dyDescent="0.15">
      <c r="A111" s="1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9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</row>
    <row r="112" spans="1:37" x14ac:dyDescent="0.15">
      <c r="A112" s="1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9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</row>
    <row r="113" spans="1:37" x14ac:dyDescent="0.15">
      <c r="A113" s="1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9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</row>
    <row r="114" spans="1:37" x14ac:dyDescent="0.15">
      <c r="A114" s="1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9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</row>
    <row r="115" spans="1:37" x14ac:dyDescent="0.15">
      <c r="A115" s="1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9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</row>
    <row r="116" spans="1:37" x14ac:dyDescent="0.15">
      <c r="A116" s="1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9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</row>
    <row r="117" spans="1:37" x14ac:dyDescent="0.15">
      <c r="A117" s="1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9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</row>
    <row r="118" spans="1:37" x14ac:dyDescent="0.15">
      <c r="A118" s="1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9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</row>
    <row r="119" spans="1:37" x14ac:dyDescent="0.15">
      <c r="A119" s="1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9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</row>
    <row r="120" spans="1:37" x14ac:dyDescent="0.15">
      <c r="A120" s="1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9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</row>
    <row r="121" spans="1:37" x14ac:dyDescent="0.15">
      <c r="A121" s="1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9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</row>
    <row r="122" spans="1:37" x14ac:dyDescent="0.15">
      <c r="A122" s="1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9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</row>
    <row r="123" spans="1:37" x14ac:dyDescent="0.15">
      <c r="A123" s="1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9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</row>
    <row r="124" spans="1:37" x14ac:dyDescent="0.15">
      <c r="A124" s="1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9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</row>
    <row r="125" spans="1:37" x14ac:dyDescent="0.15">
      <c r="A125" s="1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9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</row>
    <row r="126" spans="1:37" x14ac:dyDescent="0.15">
      <c r="A126" s="1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9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</row>
    <row r="127" spans="1:37" x14ac:dyDescent="0.15">
      <c r="A127" s="1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9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</row>
    <row r="128" spans="1:37" x14ac:dyDescent="0.15">
      <c r="A128" s="1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9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</row>
    <row r="129" spans="1:37" x14ac:dyDescent="0.15">
      <c r="A129" s="1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9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</row>
    <row r="130" spans="1:37" x14ac:dyDescent="0.15">
      <c r="A130" s="1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9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</row>
    <row r="131" spans="1:37" x14ac:dyDescent="0.15">
      <c r="A131" s="1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9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</row>
    <row r="132" spans="1:37" x14ac:dyDescent="0.15">
      <c r="A132" s="1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9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</row>
    <row r="133" spans="1:37" x14ac:dyDescent="0.15">
      <c r="A133" s="1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9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</row>
    <row r="134" spans="1:37" x14ac:dyDescent="0.15">
      <c r="A134" s="1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9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</row>
    <row r="135" spans="1:37" x14ac:dyDescent="0.15">
      <c r="A135" s="1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9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</row>
    <row r="136" spans="1:37" x14ac:dyDescent="0.15">
      <c r="A136" s="1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9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</row>
    <row r="137" spans="1:37" x14ac:dyDescent="0.15">
      <c r="A137" s="1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9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</row>
    <row r="138" spans="1:37" x14ac:dyDescent="0.15">
      <c r="A138" s="1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9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</row>
    <row r="139" spans="1:37" x14ac:dyDescent="0.15">
      <c r="A139" s="1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9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</row>
    <row r="140" spans="1:37" x14ac:dyDescent="0.15">
      <c r="A140" s="1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9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</row>
    <row r="141" spans="1:37" x14ac:dyDescent="0.15">
      <c r="A141" s="1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9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</row>
    <row r="142" spans="1:37" x14ac:dyDescent="0.15">
      <c r="A142" s="1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9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</row>
    <row r="143" spans="1:37" x14ac:dyDescent="0.15">
      <c r="A143" s="1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9"/>
    </row>
    <row r="144" spans="1:37" x14ac:dyDescent="0.15">
      <c r="A144" s="1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9"/>
    </row>
    <row r="145" spans="1:13" x14ac:dyDescent="0.15">
      <c r="A145" s="1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9"/>
    </row>
    <row r="146" spans="1:13" x14ac:dyDescent="0.15">
      <c r="A146" s="1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9"/>
    </row>
    <row r="147" spans="1:13" x14ac:dyDescent="0.15">
      <c r="A147" s="1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9"/>
    </row>
    <row r="148" spans="1:13" x14ac:dyDescent="0.15">
      <c r="A148" s="1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9"/>
    </row>
    <row r="149" spans="1:13" x14ac:dyDescent="0.15">
      <c r="A149" s="1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9"/>
    </row>
    <row r="150" spans="1:13" x14ac:dyDescent="0.15">
      <c r="A150" s="1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9"/>
    </row>
    <row r="151" spans="1:13" x14ac:dyDescent="0.15">
      <c r="A151" s="1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9"/>
    </row>
    <row r="152" spans="1:13" x14ac:dyDescent="0.15">
      <c r="A152" s="1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9"/>
    </row>
    <row r="153" spans="1:13" x14ac:dyDescent="0.15">
      <c r="A153" s="1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9"/>
    </row>
    <row r="154" spans="1:13" ht="14" thickBot="1" x14ac:dyDescent="0.2">
      <c r="A154" s="1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107"/>
    </row>
    <row r="155" spans="1:13" ht="16" x14ac:dyDescent="0.2">
      <c r="A155" s="1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9"/>
    </row>
    <row r="156" spans="1:13" x14ac:dyDescent="0.15">
      <c r="A156" s="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9"/>
    </row>
    <row r="157" spans="1:13" x14ac:dyDescent="0.15">
      <c r="A157" s="1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9"/>
    </row>
    <row r="158" spans="1:13" x14ac:dyDescent="0.15">
      <c r="A158" s="1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9"/>
    </row>
    <row r="159" spans="1:13" x14ac:dyDescent="0.15">
      <c r="A159" s="1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9"/>
    </row>
    <row r="160" spans="1:13" x14ac:dyDescent="0.15">
      <c r="A160" s="1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9"/>
    </row>
    <row r="161" spans="1:13" x14ac:dyDescent="0.15">
      <c r="A161" s="1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9"/>
    </row>
    <row r="162" spans="1:13" x14ac:dyDescent="0.15">
      <c r="A162" s="1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9"/>
    </row>
    <row r="163" spans="1:13" x14ac:dyDescent="0.15">
      <c r="A163" s="1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9"/>
    </row>
    <row r="164" spans="1:13" x14ac:dyDescent="0.15">
      <c r="A164" s="1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9"/>
    </row>
    <row r="165" spans="1:13" x14ac:dyDescent="0.15">
      <c r="A165" s="1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9"/>
    </row>
    <row r="166" spans="1:13" x14ac:dyDescent="0.15">
      <c r="A166" s="1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9"/>
    </row>
    <row r="167" spans="1:13" x14ac:dyDescent="0.15">
      <c r="A167" s="1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9"/>
    </row>
    <row r="168" spans="1:13" x14ac:dyDescent="0.15">
      <c r="A168" s="1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9"/>
    </row>
    <row r="169" spans="1:13" x14ac:dyDescent="0.15">
      <c r="A169" s="1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9"/>
    </row>
    <row r="170" spans="1:13" x14ac:dyDescent="0.15">
      <c r="A170" s="1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9"/>
    </row>
    <row r="171" spans="1:13" x14ac:dyDescent="0.15">
      <c r="A171" s="1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9"/>
    </row>
    <row r="172" spans="1:13" x14ac:dyDescent="0.15">
      <c r="A172" s="1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9"/>
    </row>
    <row r="173" spans="1:13" x14ac:dyDescent="0.15">
      <c r="A173" s="1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9"/>
    </row>
    <row r="174" spans="1:13" x14ac:dyDescent="0.15">
      <c r="A174" s="1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9"/>
    </row>
    <row r="175" spans="1:13" x14ac:dyDescent="0.15">
      <c r="A175" s="1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9"/>
    </row>
    <row r="176" spans="1:13" x14ac:dyDescent="0.15">
      <c r="A176" s="1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9"/>
    </row>
    <row r="177" spans="1:13" x14ac:dyDescent="0.15">
      <c r="A177" s="1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9"/>
    </row>
    <row r="178" spans="1:13" x14ac:dyDescent="0.15">
      <c r="A178" s="1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9"/>
    </row>
    <row r="179" spans="1:13" x14ac:dyDescent="0.15">
      <c r="A179" s="1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9"/>
    </row>
    <row r="180" spans="1:13" x14ac:dyDescent="0.15">
      <c r="A180" s="1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9"/>
    </row>
    <row r="181" spans="1:13" x14ac:dyDescent="0.15">
      <c r="A181" s="1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9"/>
    </row>
    <row r="182" spans="1:13" x14ac:dyDescent="0.15">
      <c r="A182" s="1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9"/>
    </row>
    <row r="183" spans="1:13" x14ac:dyDescent="0.15">
      <c r="A183" s="1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9"/>
    </row>
    <row r="184" spans="1:13" x14ac:dyDescent="0.15">
      <c r="A184" s="1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9"/>
    </row>
    <row r="185" spans="1:13" x14ac:dyDescent="0.15">
      <c r="A185" s="1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9"/>
    </row>
    <row r="186" spans="1:13" x14ac:dyDescent="0.15">
      <c r="A186" s="1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9"/>
    </row>
    <row r="187" spans="1:13" x14ac:dyDescent="0.15">
      <c r="A187" s="1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9"/>
    </row>
    <row r="188" spans="1:13" x14ac:dyDescent="0.15">
      <c r="A188" s="1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9"/>
    </row>
    <row r="189" spans="1:13" x14ac:dyDescent="0.15">
      <c r="A189" s="1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9"/>
    </row>
    <row r="190" spans="1:13" x14ac:dyDescent="0.15">
      <c r="A190" s="1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9"/>
    </row>
    <row r="191" spans="1:13" x14ac:dyDescent="0.15">
      <c r="A191" s="1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9"/>
    </row>
    <row r="192" spans="1:13" x14ac:dyDescent="0.15">
      <c r="A192" s="1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9"/>
    </row>
    <row r="193" spans="1:13" x14ac:dyDescent="0.15">
      <c r="A193" s="1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9"/>
    </row>
    <row r="194" spans="1:13" x14ac:dyDescent="0.15">
      <c r="A194" s="1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9"/>
    </row>
    <row r="195" spans="1:13" x14ac:dyDescent="0.15">
      <c r="A195" s="1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9"/>
    </row>
    <row r="196" spans="1:13" x14ac:dyDescent="0.15">
      <c r="A196" s="1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9"/>
    </row>
    <row r="197" spans="1:13" x14ac:dyDescent="0.15">
      <c r="A197" s="1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9"/>
    </row>
    <row r="198" spans="1:13" x14ac:dyDescent="0.15">
      <c r="A198" s="1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9"/>
    </row>
    <row r="199" spans="1:13" x14ac:dyDescent="0.15">
      <c r="A199" s="1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9"/>
    </row>
    <row r="200" spans="1:13" x14ac:dyDescent="0.15">
      <c r="A200" s="1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9"/>
    </row>
    <row r="201" spans="1:13" x14ac:dyDescent="0.15">
      <c r="A201" s="1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9"/>
    </row>
    <row r="202" spans="1:13" x14ac:dyDescent="0.15">
      <c r="A202" s="1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9"/>
    </row>
    <row r="203" spans="1:13" x14ac:dyDescent="0.15">
      <c r="A203" s="1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9"/>
    </row>
    <row r="204" spans="1:13" x14ac:dyDescent="0.15">
      <c r="A204" s="1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9"/>
    </row>
    <row r="205" spans="1:13" x14ac:dyDescent="0.15">
      <c r="A205" s="1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9"/>
    </row>
    <row r="206" spans="1:13" x14ac:dyDescent="0.15">
      <c r="A206" s="1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9"/>
    </row>
    <row r="207" spans="1:13" x14ac:dyDescent="0.15">
      <c r="A207" s="1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9"/>
    </row>
    <row r="208" spans="1:13" x14ac:dyDescent="0.15">
      <c r="A208" s="1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9"/>
    </row>
    <row r="209" spans="1:13" x14ac:dyDescent="0.15">
      <c r="A209" s="1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9"/>
    </row>
    <row r="210" spans="1:13" x14ac:dyDescent="0.15">
      <c r="A210" s="1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9"/>
    </row>
    <row r="211" spans="1:13" x14ac:dyDescent="0.15">
      <c r="A211" s="1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9"/>
    </row>
    <row r="212" spans="1:13" x14ac:dyDescent="0.15">
      <c r="A212" s="1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9"/>
    </row>
    <row r="213" spans="1:13" x14ac:dyDescent="0.15">
      <c r="A213" s="1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9"/>
    </row>
    <row r="214" spans="1:13" x14ac:dyDescent="0.15">
      <c r="A214" s="1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9"/>
    </row>
    <row r="215" spans="1:13" x14ac:dyDescent="0.15">
      <c r="A215" s="1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9"/>
    </row>
    <row r="216" spans="1:13" x14ac:dyDescent="0.15">
      <c r="A216" s="1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9"/>
    </row>
    <row r="217" spans="1:13" x14ac:dyDescent="0.15">
      <c r="A217" s="1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9"/>
    </row>
    <row r="218" spans="1:13" x14ac:dyDescent="0.15">
      <c r="A218" s="1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9"/>
    </row>
    <row r="219" spans="1:13" x14ac:dyDescent="0.15">
      <c r="A219" s="1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9"/>
    </row>
    <row r="220" spans="1:13" x14ac:dyDescent="0.15">
      <c r="A220" s="1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9"/>
    </row>
    <row r="221" spans="1:13" x14ac:dyDescent="0.15">
      <c r="A221" s="1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9"/>
    </row>
    <row r="222" spans="1:13" x14ac:dyDescent="0.15">
      <c r="A222" s="1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9"/>
    </row>
    <row r="223" spans="1:13" x14ac:dyDescent="0.15">
      <c r="A223" s="1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9"/>
    </row>
    <row r="224" spans="1:13" x14ac:dyDescent="0.15">
      <c r="A224" s="1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9"/>
    </row>
    <row r="225" spans="1:13" x14ac:dyDescent="0.15">
      <c r="A225" s="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9"/>
    </row>
    <row r="226" spans="1:13" ht="14" thickBot="1" x14ac:dyDescent="0.2">
      <c r="A226" s="1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107"/>
    </row>
    <row r="227" spans="1:13" ht="16" x14ac:dyDescent="0.2">
      <c r="A227" s="1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9"/>
    </row>
    <row r="228" spans="1:13" x14ac:dyDescent="0.15">
      <c r="A228" s="1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9"/>
    </row>
    <row r="229" spans="1:13" x14ac:dyDescent="0.15">
      <c r="A229" s="1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9"/>
    </row>
    <row r="230" spans="1:13" x14ac:dyDescent="0.15">
      <c r="A230" s="1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9"/>
    </row>
    <row r="231" spans="1:13" x14ac:dyDescent="0.15">
      <c r="A231" s="1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9"/>
    </row>
    <row r="232" spans="1:13" x14ac:dyDescent="0.15">
      <c r="A232" s="1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9"/>
    </row>
    <row r="233" spans="1:13" x14ac:dyDescent="0.15">
      <c r="A233" s="1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9"/>
    </row>
    <row r="234" spans="1:13" x14ac:dyDescent="0.15">
      <c r="A234" s="1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9"/>
    </row>
    <row r="235" spans="1:13" x14ac:dyDescent="0.15">
      <c r="A235" s="1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9"/>
    </row>
    <row r="236" spans="1:13" x14ac:dyDescent="0.15">
      <c r="A236" s="1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9"/>
    </row>
    <row r="237" spans="1:13" x14ac:dyDescent="0.15">
      <c r="A237" s="1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9"/>
    </row>
    <row r="238" spans="1:13" x14ac:dyDescent="0.15">
      <c r="A238" s="1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9"/>
    </row>
    <row r="239" spans="1:13" x14ac:dyDescent="0.15">
      <c r="A239" s="1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9"/>
    </row>
    <row r="240" spans="1:13" x14ac:dyDescent="0.15">
      <c r="A240" s="1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9"/>
    </row>
    <row r="241" spans="1:13" x14ac:dyDescent="0.15">
      <c r="A241" s="1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9"/>
    </row>
    <row r="242" spans="1:13" x14ac:dyDescent="0.15">
      <c r="A242" s="1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9"/>
    </row>
    <row r="243" spans="1:13" x14ac:dyDescent="0.15">
      <c r="A243" s="1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9"/>
    </row>
    <row r="244" spans="1:13" x14ac:dyDescent="0.15">
      <c r="A244" s="1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9"/>
    </row>
    <row r="245" spans="1:13" x14ac:dyDescent="0.15">
      <c r="A245" s="1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9"/>
    </row>
    <row r="246" spans="1:13" x14ac:dyDescent="0.15">
      <c r="A246" s="1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9"/>
    </row>
    <row r="247" spans="1:13" x14ac:dyDescent="0.15">
      <c r="A247" s="1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9"/>
    </row>
    <row r="248" spans="1:13" x14ac:dyDescent="0.15">
      <c r="A248" s="1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9"/>
    </row>
    <row r="249" spans="1:13" x14ac:dyDescent="0.15">
      <c r="A249" s="1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9"/>
    </row>
    <row r="250" spans="1:13" x14ac:dyDescent="0.15">
      <c r="A250" s="1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9"/>
    </row>
    <row r="251" spans="1:13" x14ac:dyDescent="0.15">
      <c r="A251" s="1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9"/>
    </row>
    <row r="252" spans="1:13" x14ac:dyDescent="0.15">
      <c r="A252" s="1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9"/>
    </row>
    <row r="253" spans="1:13" x14ac:dyDescent="0.15">
      <c r="A253" s="1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9"/>
    </row>
    <row r="254" spans="1:13" x14ac:dyDescent="0.15">
      <c r="A254" s="1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9"/>
    </row>
    <row r="255" spans="1:13" x14ac:dyDescent="0.15">
      <c r="A255" s="1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9"/>
    </row>
    <row r="256" spans="1:13" x14ac:dyDescent="0.15">
      <c r="A256" s="1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9"/>
    </row>
    <row r="257" spans="1:13" x14ac:dyDescent="0.15">
      <c r="A257" s="1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9"/>
    </row>
    <row r="258" spans="1:13" x14ac:dyDescent="0.15">
      <c r="A258" s="1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9"/>
    </row>
    <row r="259" spans="1:13" x14ac:dyDescent="0.15">
      <c r="A259" s="1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9"/>
    </row>
    <row r="260" spans="1:13" x14ac:dyDescent="0.15">
      <c r="A260" s="1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9"/>
    </row>
    <row r="261" spans="1:13" x14ac:dyDescent="0.15">
      <c r="A261" s="1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9"/>
    </row>
    <row r="262" spans="1:13" x14ac:dyDescent="0.15">
      <c r="A262" s="1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9"/>
    </row>
    <row r="263" spans="1:13" x14ac:dyDescent="0.15">
      <c r="A263" s="1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9"/>
    </row>
    <row r="264" spans="1:13" x14ac:dyDescent="0.15">
      <c r="A264" s="1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9"/>
    </row>
    <row r="265" spans="1:13" x14ac:dyDescent="0.15">
      <c r="A265" s="1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9"/>
    </row>
    <row r="266" spans="1:13" x14ac:dyDescent="0.15">
      <c r="A266" s="1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9"/>
    </row>
    <row r="267" spans="1:13" x14ac:dyDescent="0.15">
      <c r="A267" s="1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9"/>
    </row>
    <row r="268" spans="1:13" x14ac:dyDescent="0.15">
      <c r="A268" s="1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9"/>
    </row>
    <row r="269" spans="1:13" x14ac:dyDescent="0.15">
      <c r="A269" s="1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9"/>
    </row>
    <row r="270" spans="1:13" x14ac:dyDescent="0.15">
      <c r="A270" s="1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9"/>
    </row>
    <row r="271" spans="1:13" x14ac:dyDescent="0.15">
      <c r="A271" s="1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9"/>
    </row>
    <row r="272" spans="1:13" x14ac:dyDescent="0.15">
      <c r="A272" s="1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9"/>
    </row>
    <row r="273" spans="1:13" x14ac:dyDescent="0.15">
      <c r="A273" s="1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9"/>
    </row>
    <row r="274" spans="1:13" x14ac:dyDescent="0.15">
      <c r="A274" s="1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9"/>
    </row>
    <row r="275" spans="1:13" x14ac:dyDescent="0.15">
      <c r="A275" s="1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9"/>
    </row>
    <row r="276" spans="1:13" x14ac:dyDescent="0.15">
      <c r="A276" s="1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9"/>
    </row>
    <row r="277" spans="1:13" x14ac:dyDescent="0.15">
      <c r="A277" s="1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9"/>
    </row>
    <row r="278" spans="1:13" x14ac:dyDescent="0.15">
      <c r="A278" s="1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9"/>
    </row>
    <row r="279" spans="1:13" x14ac:dyDescent="0.15">
      <c r="A279" s="1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9"/>
    </row>
    <row r="280" spans="1:13" x14ac:dyDescent="0.15">
      <c r="A280" s="1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9"/>
    </row>
    <row r="281" spans="1:13" x14ac:dyDescent="0.15">
      <c r="A281" s="1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9"/>
    </row>
    <row r="282" spans="1:13" x14ac:dyDescent="0.15">
      <c r="A282" s="1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9"/>
    </row>
    <row r="283" spans="1:13" x14ac:dyDescent="0.15">
      <c r="A283" s="1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9"/>
    </row>
    <row r="284" spans="1:13" x14ac:dyDescent="0.15">
      <c r="A284" s="1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9"/>
    </row>
    <row r="285" spans="1:13" x14ac:dyDescent="0.15">
      <c r="A285" s="1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9"/>
    </row>
    <row r="286" spans="1:13" x14ac:dyDescent="0.15">
      <c r="A286" s="1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9"/>
    </row>
    <row r="287" spans="1:13" x14ac:dyDescent="0.15">
      <c r="A287" s="1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9"/>
    </row>
    <row r="288" spans="1:13" x14ac:dyDescent="0.15">
      <c r="A288" s="1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9"/>
    </row>
    <row r="289" spans="1:13" x14ac:dyDescent="0.15">
      <c r="A289" s="1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9"/>
    </row>
    <row r="290" spans="1:13" x14ac:dyDescent="0.15">
      <c r="A290" s="1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9"/>
    </row>
    <row r="291" spans="1:13" x14ac:dyDescent="0.15">
      <c r="A291" s="1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9"/>
    </row>
    <row r="292" spans="1:13" x14ac:dyDescent="0.15">
      <c r="A292" s="1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9"/>
    </row>
    <row r="293" spans="1:13" x14ac:dyDescent="0.15">
      <c r="A293" s="1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9"/>
    </row>
    <row r="294" spans="1:13" x14ac:dyDescent="0.15">
      <c r="A294" s="1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9"/>
    </row>
    <row r="295" spans="1:13" x14ac:dyDescent="0.15">
      <c r="A295" s="1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9"/>
    </row>
    <row r="296" spans="1:13" x14ac:dyDescent="0.15">
      <c r="A296" s="1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9"/>
    </row>
    <row r="297" spans="1:13" x14ac:dyDescent="0.15">
      <c r="A297" s="1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9"/>
    </row>
    <row r="298" spans="1:13" ht="14" thickBot="1" x14ac:dyDescent="0.2">
      <c r="A298" s="1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107"/>
    </row>
    <row r="299" spans="1:13" ht="16" x14ac:dyDescent="0.2">
      <c r="A299" s="1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9"/>
    </row>
    <row r="300" spans="1:13" x14ac:dyDescent="0.15">
      <c r="A300" s="1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9"/>
    </row>
    <row r="301" spans="1:13" x14ac:dyDescent="0.15">
      <c r="A301" s="1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9"/>
    </row>
    <row r="302" spans="1:13" x14ac:dyDescent="0.15">
      <c r="A302" s="1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9"/>
    </row>
    <row r="303" spans="1:13" x14ac:dyDescent="0.15">
      <c r="A303" s="1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9"/>
    </row>
    <row r="304" spans="1:13" x14ac:dyDescent="0.15">
      <c r="A304" s="1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9"/>
    </row>
    <row r="305" spans="1:13" x14ac:dyDescent="0.15">
      <c r="A305" s="1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9"/>
    </row>
    <row r="306" spans="1:13" x14ac:dyDescent="0.15">
      <c r="A306" s="1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9"/>
    </row>
    <row r="307" spans="1:13" x14ac:dyDescent="0.15">
      <c r="A307" s="1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9"/>
    </row>
    <row r="308" spans="1:13" x14ac:dyDescent="0.15">
      <c r="A308" s="1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9"/>
    </row>
    <row r="309" spans="1:13" x14ac:dyDescent="0.15">
      <c r="A309" s="1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9"/>
    </row>
    <row r="310" spans="1:13" x14ac:dyDescent="0.15">
      <c r="A310" s="1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9"/>
    </row>
    <row r="311" spans="1:13" x14ac:dyDescent="0.15">
      <c r="A311" s="1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9"/>
    </row>
    <row r="312" spans="1:13" x14ac:dyDescent="0.15">
      <c r="A312" s="1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9"/>
    </row>
    <row r="313" spans="1:13" x14ac:dyDescent="0.15">
      <c r="A313" s="1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9"/>
    </row>
    <row r="314" spans="1:13" x14ac:dyDescent="0.15">
      <c r="A314" s="1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9"/>
    </row>
    <row r="315" spans="1:13" x14ac:dyDescent="0.15">
      <c r="A315" s="1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9"/>
    </row>
    <row r="316" spans="1:13" x14ac:dyDescent="0.15">
      <c r="A316" s="1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9"/>
    </row>
    <row r="317" spans="1:13" x14ac:dyDescent="0.15">
      <c r="A317" s="1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9"/>
    </row>
    <row r="318" spans="1:13" x14ac:dyDescent="0.15">
      <c r="A318" s="1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9"/>
    </row>
    <row r="319" spans="1:13" x14ac:dyDescent="0.15">
      <c r="A319" s="1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9"/>
    </row>
    <row r="320" spans="1:13" x14ac:dyDescent="0.15">
      <c r="A320" s="1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9"/>
    </row>
    <row r="321" spans="1:13" x14ac:dyDescent="0.15">
      <c r="A321" s="1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9"/>
    </row>
    <row r="322" spans="1:13" x14ac:dyDescent="0.15">
      <c r="A322" s="1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9"/>
    </row>
    <row r="323" spans="1:13" x14ac:dyDescent="0.15">
      <c r="A323" s="1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9"/>
    </row>
    <row r="324" spans="1:13" x14ac:dyDescent="0.15">
      <c r="A324" s="1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9"/>
    </row>
    <row r="325" spans="1:13" x14ac:dyDescent="0.15">
      <c r="A325" s="1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9"/>
    </row>
    <row r="326" spans="1:13" x14ac:dyDescent="0.15">
      <c r="A326" s="1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9"/>
    </row>
    <row r="327" spans="1:13" x14ac:dyDescent="0.15">
      <c r="A327" s="1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9"/>
    </row>
    <row r="328" spans="1:13" x14ac:dyDescent="0.15">
      <c r="A328" s="1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9"/>
    </row>
    <row r="329" spans="1:13" x14ac:dyDescent="0.15">
      <c r="A329" s="1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9"/>
    </row>
    <row r="330" spans="1:13" x14ac:dyDescent="0.15">
      <c r="A330" s="1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9"/>
    </row>
    <row r="331" spans="1:13" x14ac:dyDescent="0.15">
      <c r="A331" s="1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9"/>
    </row>
    <row r="332" spans="1:13" x14ac:dyDescent="0.15">
      <c r="A332" s="1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9"/>
    </row>
    <row r="333" spans="1:13" x14ac:dyDescent="0.15">
      <c r="A333" s="1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9"/>
    </row>
    <row r="334" spans="1:13" x14ac:dyDescent="0.15">
      <c r="A334" s="1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9"/>
    </row>
    <row r="335" spans="1:13" x14ac:dyDescent="0.15">
      <c r="A335" s="1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9"/>
    </row>
    <row r="336" spans="1:13" x14ac:dyDescent="0.15">
      <c r="A336" s="1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9"/>
    </row>
    <row r="337" spans="1:13" x14ac:dyDescent="0.15">
      <c r="A337" s="1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9"/>
    </row>
    <row r="338" spans="1:13" x14ac:dyDescent="0.15">
      <c r="A338" s="1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9"/>
    </row>
    <row r="339" spans="1:13" x14ac:dyDescent="0.15">
      <c r="A339" s="1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9"/>
    </row>
    <row r="340" spans="1:13" x14ac:dyDescent="0.15">
      <c r="A340" s="1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9"/>
    </row>
    <row r="341" spans="1:13" x14ac:dyDescent="0.15">
      <c r="A341" s="1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9"/>
    </row>
    <row r="342" spans="1:13" x14ac:dyDescent="0.15">
      <c r="A342" s="1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9"/>
    </row>
    <row r="343" spans="1:13" x14ac:dyDescent="0.15">
      <c r="A343" s="1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9"/>
    </row>
    <row r="344" spans="1:13" x14ac:dyDescent="0.15">
      <c r="A344" s="1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9"/>
    </row>
    <row r="345" spans="1:13" x14ac:dyDescent="0.15">
      <c r="A345" s="1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9"/>
    </row>
    <row r="346" spans="1:13" x14ac:dyDescent="0.15">
      <c r="A346" s="1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9"/>
    </row>
    <row r="347" spans="1:13" x14ac:dyDescent="0.15">
      <c r="A347" s="1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9"/>
    </row>
    <row r="348" spans="1:13" x14ac:dyDescent="0.15">
      <c r="A348" s="1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9"/>
    </row>
    <row r="349" spans="1:13" x14ac:dyDescent="0.15">
      <c r="A349" s="1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9"/>
    </row>
    <row r="350" spans="1:13" x14ac:dyDescent="0.15">
      <c r="A350" s="1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9"/>
    </row>
    <row r="351" spans="1:13" x14ac:dyDescent="0.15">
      <c r="A351" s="1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9"/>
    </row>
    <row r="352" spans="1:13" x14ac:dyDescent="0.15">
      <c r="A352" s="1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9"/>
    </row>
    <row r="353" spans="1:13" x14ac:dyDescent="0.15">
      <c r="A353" s="1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9"/>
    </row>
    <row r="354" spans="1:13" x14ac:dyDescent="0.15">
      <c r="A354" s="1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9"/>
    </row>
    <row r="355" spans="1:13" x14ac:dyDescent="0.15">
      <c r="A355" s="1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9"/>
    </row>
    <row r="356" spans="1:13" x14ac:dyDescent="0.15">
      <c r="A356" s="1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9"/>
    </row>
    <row r="357" spans="1:13" x14ac:dyDescent="0.15">
      <c r="A357" s="1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9"/>
    </row>
    <row r="358" spans="1:13" x14ac:dyDescent="0.15">
      <c r="A358" s="1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9"/>
    </row>
    <row r="359" spans="1:13" x14ac:dyDescent="0.15">
      <c r="A359" s="1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9"/>
    </row>
    <row r="360" spans="1:13" x14ac:dyDescent="0.15">
      <c r="A360" s="1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9"/>
    </row>
    <row r="361" spans="1:13" x14ac:dyDescent="0.15">
      <c r="A361" s="1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9"/>
    </row>
    <row r="362" spans="1:13" x14ac:dyDescent="0.15">
      <c r="A362" s="1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9"/>
    </row>
    <row r="363" spans="1:13" x14ac:dyDescent="0.15">
      <c r="A363" s="1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9"/>
    </row>
    <row r="364" spans="1:13" x14ac:dyDescent="0.15">
      <c r="A364" s="1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9"/>
    </row>
    <row r="365" spans="1:13" x14ac:dyDescent="0.15">
      <c r="A365" s="1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9"/>
    </row>
    <row r="366" spans="1:13" x14ac:dyDescent="0.15">
      <c r="A366" s="1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9"/>
    </row>
    <row r="367" spans="1:13" x14ac:dyDescent="0.15">
      <c r="A367" s="1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9"/>
    </row>
    <row r="368" spans="1:13" x14ac:dyDescent="0.15">
      <c r="A368" s="1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9"/>
    </row>
    <row r="369" spans="1:13" x14ac:dyDescent="0.15">
      <c r="A369" s="1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9"/>
    </row>
    <row r="370" spans="1:13" ht="14" thickBot="1" x14ac:dyDescent="0.2">
      <c r="A370" s="1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107"/>
    </row>
    <row r="371" spans="1:13" ht="16" x14ac:dyDescent="0.2">
      <c r="A371" s="1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9"/>
    </row>
    <row r="372" spans="1:13" x14ac:dyDescent="0.15">
      <c r="A372" s="1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9"/>
    </row>
    <row r="373" spans="1:13" x14ac:dyDescent="0.15">
      <c r="A373" s="1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9"/>
    </row>
    <row r="374" spans="1:13" x14ac:dyDescent="0.15">
      <c r="A374" s="1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9"/>
    </row>
    <row r="375" spans="1:13" x14ac:dyDescent="0.15">
      <c r="A375" s="1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9"/>
    </row>
    <row r="376" spans="1:13" x14ac:dyDescent="0.15">
      <c r="A376" s="1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9"/>
    </row>
    <row r="377" spans="1:13" x14ac:dyDescent="0.15">
      <c r="A377" s="1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9"/>
    </row>
    <row r="378" spans="1:13" x14ac:dyDescent="0.15">
      <c r="A378" s="1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9"/>
    </row>
    <row r="379" spans="1:13" x14ac:dyDescent="0.15">
      <c r="A379" s="1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9"/>
    </row>
    <row r="380" spans="1:13" x14ac:dyDescent="0.15">
      <c r="A380" s="1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9"/>
    </row>
    <row r="381" spans="1:13" x14ac:dyDescent="0.15">
      <c r="A381" s="1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9"/>
    </row>
    <row r="382" spans="1:13" x14ac:dyDescent="0.15">
      <c r="A382" s="1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9"/>
    </row>
    <row r="383" spans="1:13" x14ac:dyDescent="0.15">
      <c r="A383" s="1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9"/>
    </row>
    <row r="384" spans="1:13" x14ac:dyDescent="0.15">
      <c r="A384" s="1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9"/>
    </row>
    <row r="385" spans="1:13" x14ac:dyDescent="0.15">
      <c r="A385" s="1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9"/>
    </row>
    <row r="386" spans="1:13" x14ac:dyDescent="0.15">
      <c r="A386" s="1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9"/>
    </row>
    <row r="387" spans="1:13" x14ac:dyDescent="0.15">
      <c r="A387" s="1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9"/>
    </row>
    <row r="388" spans="1:13" x14ac:dyDescent="0.15">
      <c r="A388" s="1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9"/>
    </row>
    <row r="389" spans="1:13" x14ac:dyDescent="0.15">
      <c r="A389" s="1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9"/>
    </row>
    <row r="390" spans="1:13" x14ac:dyDescent="0.15">
      <c r="A390" s="1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9"/>
    </row>
    <row r="391" spans="1:13" x14ac:dyDescent="0.15">
      <c r="A391" s="1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9"/>
    </row>
    <row r="392" spans="1:13" x14ac:dyDescent="0.15">
      <c r="A392" s="1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9"/>
    </row>
    <row r="393" spans="1:13" x14ac:dyDescent="0.15">
      <c r="A393" s="1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9"/>
    </row>
    <row r="394" spans="1:13" x14ac:dyDescent="0.15">
      <c r="A394" s="1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9"/>
    </row>
    <row r="395" spans="1:13" x14ac:dyDescent="0.15">
      <c r="A395" s="1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9"/>
    </row>
    <row r="396" spans="1:13" x14ac:dyDescent="0.15">
      <c r="A396" s="1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9"/>
    </row>
    <row r="397" spans="1:13" x14ac:dyDescent="0.15">
      <c r="A397" s="1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9"/>
    </row>
    <row r="398" spans="1:13" x14ac:dyDescent="0.15">
      <c r="A398" s="1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9"/>
    </row>
    <row r="399" spans="1:13" x14ac:dyDescent="0.15">
      <c r="A399" s="1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9"/>
    </row>
    <row r="400" spans="1:13" x14ac:dyDescent="0.15">
      <c r="A400" s="1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9"/>
    </row>
    <row r="401" spans="1:13" x14ac:dyDescent="0.15">
      <c r="A401" s="1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9"/>
    </row>
    <row r="402" spans="1:13" x14ac:dyDescent="0.15">
      <c r="A402" s="1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9"/>
    </row>
    <row r="403" spans="1:13" x14ac:dyDescent="0.15">
      <c r="A403" s="1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9"/>
    </row>
    <row r="404" spans="1:13" x14ac:dyDescent="0.15">
      <c r="A404" s="1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9"/>
    </row>
    <row r="405" spans="1:13" x14ac:dyDescent="0.15">
      <c r="A405" s="1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9"/>
    </row>
    <row r="406" spans="1:13" x14ac:dyDescent="0.15">
      <c r="A406" s="1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9"/>
    </row>
    <row r="407" spans="1:13" x14ac:dyDescent="0.15">
      <c r="A407" s="1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9"/>
    </row>
    <row r="408" spans="1:13" x14ac:dyDescent="0.15">
      <c r="A408" s="1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9"/>
    </row>
    <row r="409" spans="1:13" x14ac:dyDescent="0.15">
      <c r="A409" s="1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9"/>
    </row>
    <row r="410" spans="1:13" x14ac:dyDescent="0.15">
      <c r="A410" s="1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9"/>
    </row>
    <row r="411" spans="1:13" x14ac:dyDescent="0.15">
      <c r="A411" s="1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9"/>
    </row>
    <row r="412" spans="1:13" x14ac:dyDescent="0.15">
      <c r="A412" s="1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9"/>
    </row>
    <row r="413" spans="1:13" x14ac:dyDescent="0.15">
      <c r="A413" s="1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9"/>
    </row>
    <row r="414" spans="1:13" x14ac:dyDescent="0.15">
      <c r="A414" s="1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9"/>
    </row>
    <row r="415" spans="1:13" x14ac:dyDescent="0.15">
      <c r="A415" s="1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9"/>
    </row>
    <row r="416" spans="1:13" x14ac:dyDescent="0.15">
      <c r="A416" s="1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9"/>
    </row>
    <row r="417" spans="1:13" x14ac:dyDescent="0.15">
      <c r="A417" s="1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9"/>
    </row>
    <row r="418" spans="1:13" x14ac:dyDescent="0.15">
      <c r="A418" s="1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9"/>
    </row>
    <row r="419" spans="1:13" x14ac:dyDescent="0.15">
      <c r="A419" s="1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9"/>
    </row>
    <row r="420" spans="1:13" x14ac:dyDescent="0.15">
      <c r="A420" s="1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9"/>
    </row>
    <row r="421" spans="1:13" x14ac:dyDescent="0.15">
      <c r="A421" s="1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9"/>
    </row>
    <row r="422" spans="1:13" x14ac:dyDescent="0.15">
      <c r="A422" s="1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9"/>
    </row>
    <row r="423" spans="1:13" x14ac:dyDescent="0.15">
      <c r="A423" s="1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9"/>
    </row>
    <row r="424" spans="1:13" x14ac:dyDescent="0.15">
      <c r="A424" s="1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9"/>
    </row>
    <row r="425" spans="1:13" x14ac:dyDescent="0.15">
      <c r="A425" s="1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9"/>
    </row>
    <row r="426" spans="1:13" x14ac:dyDescent="0.15">
      <c r="A426" s="1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9"/>
    </row>
    <row r="427" spans="1:13" x14ac:dyDescent="0.15">
      <c r="A427" s="1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9"/>
    </row>
    <row r="428" spans="1:13" x14ac:dyDescent="0.15">
      <c r="A428" s="1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9"/>
    </row>
    <row r="429" spans="1:13" x14ac:dyDescent="0.15">
      <c r="A429" s="1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9"/>
    </row>
    <row r="430" spans="1:13" x14ac:dyDescent="0.15">
      <c r="A430" s="1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9"/>
    </row>
    <row r="431" spans="1:13" x14ac:dyDescent="0.15">
      <c r="A431" s="1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9"/>
    </row>
    <row r="432" spans="1:13" x14ac:dyDescent="0.15">
      <c r="A432" s="1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9"/>
    </row>
    <row r="433" spans="1:13" x14ac:dyDescent="0.15">
      <c r="A433" s="1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9"/>
    </row>
    <row r="434" spans="1:13" x14ac:dyDescent="0.15">
      <c r="A434" s="1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9"/>
    </row>
    <row r="435" spans="1:13" x14ac:dyDescent="0.15">
      <c r="A435" s="1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9"/>
    </row>
    <row r="436" spans="1:13" x14ac:dyDescent="0.15">
      <c r="A436" s="1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9"/>
    </row>
    <row r="437" spans="1:13" x14ac:dyDescent="0.15">
      <c r="A437" s="1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9"/>
    </row>
    <row r="438" spans="1:13" x14ac:dyDescent="0.15">
      <c r="A438" s="1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9"/>
    </row>
    <row r="439" spans="1:13" x14ac:dyDescent="0.15">
      <c r="A439" s="1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9"/>
    </row>
    <row r="440" spans="1:13" x14ac:dyDescent="0.15">
      <c r="A440" s="1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9"/>
    </row>
    <row r="441" spans="1:13" x14ac:dyDescent="0.15">
      <c r="A441" s="1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9"/>
    </row>
    <row r="442" spans="1:13" ht="14" thickBot="1" x14ac:dyDescent="0.2">
      <c r="A442" s="1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107"/>
    </row>
    <row r="443" spans="1:13" ht="16" x14ac:dyDescent="0.2">
      <c r="A443" s="1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9"/>
    </row>
    <row r="444" spans="1:13" x14ac:dyDescent="0.15">
      <c r="A444" s="1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9"/>
    </row>
    <row r="445" spans="1:13" x14ac:dyDescent="0.15">
      <c r="A445" s="1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9"/>
    </row>
    <row r="446" spans="1:13" x14ac:dyDescent="0.15">
      <c r="A446" s="1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9"/>
    </row>
    <row r="447" spans="1:13" x14ac:dyDescent="0.15">
      <c r="A447" s="1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9"/>
    </row>
    <row r="448" spans="1:13" x14ac:dyDescent="0.15">
      <c r="A448" s="1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9"/>
    </row>
    <row r="449" spans="1:13" x14ac:dyDescent="0.15">
      <c r="A449" s="1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9"/>
    </row>
    <row r="450" spans="1:13" x14ac:dyDescent="0.15">
      <c r="A450" s="1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9"/>
    </row>
    <row r="451" spans="1:13" x14ac:dyDescent="0.15">
      <c r="A451" s="1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9"/>
    </row>
    <row r="452" spans="1:13" x14ac:dyDescent="0.15">
      <c r="A452" s="1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9"/>
    </row>
    <row r="453" spans="1:13" x14ac:dyDescent="0.15">
      <c r="A453" s="1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9"/>
    </row>
    <row r="454" spans="1:13" x14ac:dyDescent="0.15">
      <c r="A454" s="1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9"/>
    </row>
    <row r="455" spans="1:13" x14ac:dyDescent="0.15">
      <c r="A455" s="1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9"/>
    </row>
    <row r="456" spans="1:13" x14ac:dyDescent="0.15">
      <c r="A456" s="1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9"/>
    </row>
    <row r="457" spans="1:13" x14ac:dyDescent="0.15">
      <c r="A457" s="1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9"/>
    </row>
    <row r="458" spans="1:13" x14ac:dyDescent="0.15">
      <c r="A458" s="1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9"/>
    </row>
    <row r="459" spans="1:13" x14ac:dyDescent="0.15">
      <c r="A459" s="1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9"/>
    </row>
    <row r="460" spans="1:13" x14ac:dyDescent="0.15">
      <c r="A460" s="1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9"/>
    </row>
    <row r="461" spans="1:13" x14ac:dyDescent="0.15">
      <c r="A461" s="1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9"/>
    </row>
    <row r="462" spans="1:13" x14ac:dyDescent="0.15">
      <c r="A462" s="1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9"/>
    </row>
    <row r="463" spans="1:13" x14ac:dyDescent="0.15">
      <c r="A463" s="1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9"/>
    </row>
    <row r="464" spans="1:13" x14ac:dyDescent="0.15">
      <c r="A464" s="1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9"/>
    </row>
    <row r="465" spans="1:13" x14ac:dyDescent="0.15">
      <c r="A465" s="1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9"/>
    </row>
    <row r="466" spans="1:13" x14ac:dyDescent="0.15">
      <c r="A466" s="1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9"/>
    </row>
    <row r="467" spans="1:13" x14ac:dyDescent="0.15">
      <c r="A467" s="1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9"/>
    </row>
    <row r="468" spans="1:13" x14ac:dyDescent="0.15">
      <c r="A468" s="1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9"/>
    </row>
    <row r="469" spans="1:13" x14ac:dyDescent="0.15">
      <c r="A469" s="1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9"/>
    </row>
    <row r="470" spans="1:13" x14ac:dyDescent="0.15">
      <c r="A470" s="1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9"/>
    </row>
    <row r="471" spans="1:13" x14ac:dyDescent="0.15">
      <c r="A471" s="1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9"/>
    </row>
    <row r="472" spans="1:13" x14ac:dyDescent="0.15">
      <c r="A472" s="1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9"/>
    </row>
    <row r="473" spans="1:13" x14ac:dyDescent="0.15">
      <c r="A473" s="1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9"/>
    </row>
    <row r="474" spans="1:13" x14ac:dyDescent="0.15">
      <c r="A474" s="1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9"/>
    </row>
    <row r="475" spans="1:13" x14ac:dyDescent="0.15">
      <c r="A475" s="1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9"/>
    </row>
    <row r="476" spans="1:13" x14ac:dyDescent="0.15">
      <c r="A476" s="1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9"/>
    </row>
    <row r="477" spans="1:13" x14ac:dyDescent="0.15">
      <c r="A477" s="1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9"/>
    </row>
    <row r="478" spans="1:13" x14ac:dyDescent="0.15">
      <c r="A478" s="1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9"/>
    </row>
    <row r="479" spans="1:13" x14ac:dyDescent="0.15">
      <c r="A479" s="1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9"/>
    </row>
    <row r="480" spans="1:13" x14ac:dyDescent="0.15">
      <c r="A480" s="1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9"/>
    </row>
    <row r="481" spans="1:13" x14ac:dyDescent="0.15">
      <c r="A481" s="1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9"/>
    </row>
    <row r="482" spans="1:13" x14ac:dyDescent="0.15">
      <c r="A482" s="1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9"/>
    </row>
    <row r="483" spans="1:13" x14ac:dyDescent="0.15">
      <c r="A483" s="1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9"/>
    </row>
    <row r="484" spans="1:13" x14ac:dyDescent="0.15">
      <c r="A484" s="1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9"/>
    </row>
    <row r="485" spans="1:13" x14ac:dyDescent="0.15">
      <c r="A485" s="1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9"/>
    </row>
    <row r="486" spans="1:13" x14ac:dyDescent="0.15">
      <c r="A486" s="1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9"/>
    </row>
    <row r="487" spans="1:13" x14ac:dyDescent="0.15">
      <c r="A487" s="1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9"/>
    </row>
    <row r="488" spans="1:13" x14ac:dyDescent="0.15">
      <c r="A488" s="1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9"/>
    </row>
    <row r="489" spans="1:13" x14ac:dyDescent="0.15">
      <c r="A489" s="1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9"/>
    </row>
    <row r="490" spans="1:13" x14ac:dyDescent="0.15">
      <c r="A490" s="1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9"/>
    </row>
    <row r="491" spans="1:13" x14ac:dyDescent="0.15">
      <c r="A491" s="1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9"/>
    </row>
    <row r="492" spans="1:13" x14ac:dyDescent="0.15">
      <c r="A492" s="1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9"/>
    </row>
    <row r="493" spans="1:13" x14ac:dyDescent="0.15">
      <c r="A493" s="1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9"/>
    </row>
    <row r="494" spans="1:13" x14ac:dyDescent="0.15">
      <c r="A494" s="1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9"/>
    </row>
    <row r="495" spans="1:13" x14ac:dyDescent="0.15">
      <c r="A495" s="1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9"/>
    </row>
    <row r="496" spans="1:13" x14ac:dyDescent="0.15">
      <c r="A496" s="1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9"/>
    </row>
    <row r="497" spans="1:13" x14ac:dyDescent="0.15">
      <c r="A497" s="1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9"/>
    </row>
    <row r="498" spans="1:13" x14ac:dyDescent="0.15">
      <c r="A498" s="1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9"/>
    </row>
    <row r="499" spans="1:13" x14ac:dyDescent="0.15">
      <c r="A499" s="1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9"/>
    </row>
    <row r="500" spans="1:13" x14ac:dyDescent="0.15">
      <c r="A500" s="1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9"/>
    </row>
    <row r="501" spans="1:13" x14ac:dyDescent="0.15">
      <c r="A501" s="1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9"/>
    </row>
    <row r="502" spans="1:13" x14ac:dyDescent="0.15">
      <c r="A502" s="1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9"/>
    </row>
    <row r="503" spans="1:13" x14ac:dyDescent="0.15">
      <c r="A503" s="1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9"/>
    </row>
    <row r="504" spans="1:13" x14ac:dyDescent="0.15">
      <c r="A504" s="1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9"/>
    </row>
    <row r="505" spans="1:13" x14ac:dyDescent="0.15">
      <c r="A505" s="1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9"/>
    </row>
    <row r="506" spans="1:13" x14ac:dyDescent="0.15">
      <c r="A506" s="1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9"/>
    </row>
    <row r="507" spans="1:13" x14ac:dyDescent="0.15">
      <c r="A507" s="1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9"/>
    </row>
    <row r="508" spans="1:13" x14ac:dyDescent="0.15">
      <c r="A508" s="1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9"/>
    </row>
    <row r="509" spans="1:13" x14ac:dyDescent="0.15">
      <c r="A509" s="1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9"/>
    </row>
    <row r="510" spans="1:13" x14ac:dyDescent="0.15">
      <c r="A510" s="1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9"/>
    </row>
    <row r="511" spans="1:13" x14ac:dyDescent="0.15">
      <c r="A511" s="1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9"/>
    </row>
    <row r="512" spans="1:13" x14ac:dyDescent="0.15">
      <c r="A512" s="1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9"/>
    </row>
    <row r="513" spans="1:13" x14ac:dyDescent="0.15">
      <c r="A513" s="1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9"/>
    </row>
    <row r="514" spans="1:13" ht="14" thickBot="1" x14ac:dyDescent="0.2">
      <c r="A514" s="1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107"/>
    </row>
    <row r="515" spans="1:13" ht="16" x14ac:dyDescent="0.2">
      <c r="A515" s="1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9"/>
    </row>
    <row r="516" spans="1:13" x14ac:dyDescent="0.15">
      <c r="A516" s="1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9"/>
    </row>
    <row r="517" spans="1:13" x14ac:dyDescent="0.15">
      <c r="A517" s="1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9"/>
    </row>
    <row r="518" spans="1:13" x14ac:dyDescent="0.15">
      <c r="A518" s="1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9"/>
    </row>
    <row r="519" spans="1:13" x14ac:dyDescent="0.15">
      <c r="A519" s="1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9"/>
    </row>
    <row r="520" spans="1:13" x14ac:dyDescent="0.15">
      <c r="A520" s="1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9"/>
    </row>
    <row r="521" spans="1:13" x14ac:dyDescent="0.15">
      <c r="A521" s="1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9"/>
    </row>
    <row r="522" spans="1:13" x14ac:dyDescent="0.15">
      <c r="A522" s="1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9"/>
    </row>
    <row r="523" spans="1:13" x14ac:dyDescent="0.15">
      <c r="A523" s="1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9"/>
    </row>
    <row r="524" spans="1:13" x14ac:dyDescent="0.15">
      <c r="A524" s="1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9"/>
    </row>
    <row r="525" spans="1:13" x14ac:dyDescent="0.15">
      <c r="A525" s="1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9"/>
    </row>
    <row r="526" spans="1:13" x14ac:dyDescent="0.15">
      <c r="A526" s="1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9"/>
    </row>
    <row r="527" spans="1:13" x14ac:dyDescent="0.15">
      <c r="A527" s="1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9"/>
    </row>
    <row r="528" spans="1:13" x14ac:dyDescent="0.15">
      <c r="A528" s="1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9"/>
    </row>
    <row r="529" spans="1:13" x14ac:dyDescent="0.15">
      <c r="A529" s="1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9"/>
    </row>
    <row r="530" spans="1:13" x14ac:dyDescent="0.15">
      <c r="A530" s="1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9"/>
    </row>
    <row r="531" spans="1:13" x14ac:dyDescent="0.15">
      <c r="A531" s="1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9"/>
    </row>
    <row r="532" spans="1:13" x14ac:dyDescent="0.15">
      <c r="A532" s="1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9"/>
    </row>
    <row r="533" spans="1:13" x14ac:dyDescent="0.15">
      <c r="A533" s="1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9"/>
    </row>
    <row r="534" spans="1:13" x14ac:dyDescent="0.15">
      <c r="A534" s="1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9"/>
    </row>
    <row r="535" spans="1:13" x14ac:dyDescent="0.15">
      <c r="A535" s="1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9"/>
    </row>
    <row r="536" spans="1:13" x14ac:dyDescent="0.15">
      <c r="A536" s="1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9"/>
    </row>
    <row r="537" spans="1:13" x14ac:dyDescent="0.15">
      <c r="A537" s="1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9"/>
    </row>
    <row r="538" spans="1:13" x14ac:dyDescent="0.15">
      <c r="A538" s="1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9"/>
    </row>
    <row r="539" spans="1:13" x14ac:dyDescent="0.15">
      <c r="A539" s="1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9"/>
    </row>
    <row r="540" spans="1:13" x14ac:dyDescent="0.15">
      <c r="A540" s="1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9"/>
    </row>
    <row r="541" spans="1:13" x14ac:dyDescent="0.15">
      <c r="A541" s="1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9"/>
    </row>
    <row r="542" spans="1:13" x14ac:dyDescent="0.15">
      <c r="A542" s="1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9"/>
    </row>
    <row r="543" spans="1:13" x14ac:dyDescent="0.15">
      <c r="A543" s="1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9"/>
    </row>
    <row r="544" spans="1:13" x14ac:dyDescent="0.15">
      <c r="A544" s="1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9"/>
    </row>
    <row r="545" spans="1:13" x14ac:dyDescent="0.15">
      <c r="A545" s="1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9"/>
    </row>
    <row r="546" spans="1:13" x14ac:dyDescent="0.15">
      <c r="A546" s="1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9"/>
    </row>
    <row r="547" spans="1:13" x14ac:dyDescent="0.15">
      <c r="A547" s="1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9"/>
    </row>
    <row r="548" spans="1:13" x14ac:dyDescent="0.15">
      <c r="A548" s="1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9"/>
    </row>
    <row r="549" spans="1:13" x14ac:dyDescent="0.15">
      <c r="A549" s="1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9"/>
    </row>
    <row r="550" spans="1:13" x14ac:dyDescent="0.15">
      <c r="A550" s="1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9"/>
    </row>
    <row r="551" spans="1:13" x14ac:dyDescent="0.15">
      <c r="A551" s="1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9"/>
    </row>
    <row r="552" spans="1:13" x14ac:dyDescent="0.15">
      <c r="A552" s="1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9"/>
    </row>
    <row r="553" spans="1:13" x14ac:dyDescent="0.15">
      <c r="A553" s="1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9"/>
    </row>
    <row r="554" spans="1:13" x14ac:dyDescent="0.15">
      <c r="A554" s="1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9"/>
    </row>
    <row r="555" spans="1:13" x14ac:dyDescent="0.15">
      <c r="A555" s="1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9"/>
    </row>
    <row r="556" spans="1:13" x14ac:dyDescent="0.15">
      <c r="A556" s="1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9"/>
    </row>
    <row r="557" spans="1:13" x14ac:dyDescent="0.15">
      <c r="A557" s="1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9"/>
    </row>
    <row r="558" spans="1:13" x14ac:dyDescent="0.15">
      <c r="A558" s="1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9"/>
    </row>
    <row r="559" spans="1:13" x14ac:dyDescent="0.15">
      <c r="A559" s="1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9"/>
    </row>
    <row r="560" spans="1:13" x14ac:dyDescent="0.15">
      <c r="A560" s="1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9"/>
    </row>
    <row r="561" spans="1:13" x14ac:dyDescent="0.15">
      <c r="A561" s="1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9"/>
    </row>
    <row r="562" spans="1:13" x14ac:dyDescent="0.15">
      <c r="A562" s="1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9"/>
    </row>
    <row r="563" spans="1:13" x14ac:dyDescent="0.15">
      <c r="A563" s="1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9"/>
    </row>
    <row r="564" spans="1:13" x14ac:dyDescent="0.15">
      <c r="A564" s="1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9"/>
    </row>
    <row r="565" spans="1:13" x14ac:dyDescent="0.15">
      <c r="A565" s="1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9"/>
    </row>
    <row r="566" spans="1:13" x14ac:dyDescent="0.15">
      <c r="A566" s="1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9"/>
    </row>
    <row r="567" spans="1:13" x14ac:dyDescent="0.15">
      <c r="A567" s="1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9"/>
    </row>
    <row r="568" spans="1:13" x14ac:dyDescent="0.15">
      <c r="A568" s="1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9"/>
    </row>
    <row r="569" spans="1:13" x14ac:dyDescent="0.15">
      <c r="A569" s="1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9"/>
    </row>
    <row r="570" spans="1:13" x14ac:dyDescent="0.15">
      <c r="A570" s="1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9"/>
    </row>
    <row r="571" spans="1:13" x14ac:dyDescent="0.15">
      <c r="A571" s="1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9"/>
    </row>
    <row r="572" spans="1:13" x14ac:dyDescent="0.15">
      <c r="A572" s="1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9"/>
    </row>
    <row r="573" spans="1:13" x14ac:dyDescent="0.15">
      <c r="A573" s="1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9"/>
    </row>
    <row r="574" spans="1:13" x14ac:dyDescent="0.15">
      <c r="A574" s="1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9"/>
    </row>
    <row r="575" spans="1:13" x14ac:dyDescent="0.15">
      <c r="A575" s="1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9"/>
    </row>
    <row r="576" spans="1:13" x14ac:dyDescent="0.15">
      <c r="A576" s="1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9"/>
    </row>
    <row r="577" spans="1:13" x14ac:dyDescent="0.15">
      <c r="A577" s="1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9"/>
    </row>
    <row r="578" spans="1:13" x14ac:dyDescent="0.15">
      <c r="A578" s="1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9"/>
    </row>
    <row r="579" spans="1:13" x14ac:dyDescent="0.15">
      <c r="A579" s="1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9"/>
    </row>
    <row r="580" spans="1:13" x14ac:dyDescent="0.15">
      <c r="A580" s="1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9"/>
    </row>
    <row r="581" spans="1:13" x14ac:dyDescent="0.15">
      <c r="A581" s="1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9"/>
    </row>
    <row r="582" spans="1:13" x14ac:dyDescent="0.15">
      <c r="A582" s="1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9"/>
    </row>
    <row r="583" spans="1:13" x14ac:dyDescent="0.15">
      <c r="A583" s="1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9"/>
    </row>
    <row r="584" spans="1:13" x14ac:dyDescent="0.15">
      <c r="A584" s="1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9"/>
    </row>
    <row r="585" spans="1:13" x14ac:dyDescent="0.15">
      <c r="A585" s="1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9"/>
    </row>
    <row r="586" spans="1:13" ht="14" thickBot="1" x14ac:dyDescent="0.2">
      <c r="A586" s="1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107"/>
    </row>
    <row r="587" spans="1:13" ht="16" x14ac:dyDescent="0.2">
      <c r="A587" s="1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9"/>
    </row>
    <row r="588" spans="1:13" x14ac:dyDescent="0.15">
      <c r="A588" s="1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9"/>
    </row>
    <row r="589" spans="1:13" x14ac:dyDescent="0.15">
      <c r="A589" s="1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9"/>
    </row>
    <row r="590" spans="1:13" x14ac:dyDescent="0.15">
      <c r="A590" s="1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9"/>
    </row>
    <row r="591" spans="1:13" x14ac:dyDescent="0.15">
      <c r="A591" s="1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9"/>
    </row>
    <row r="592" spans="1:13" x14ac:dyDescent="0.15">
      <c r="A592" s="1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9"/>
    </row>
    <row r="593" spans="1:13" x14ac:dyDescent="0.15">
      <c r="A593" s="1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9"/>
    </row>
    <row r="594" spans="1:13" x14ac:dyDescent="0.15">
      <c r="A594" s="1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9"/>
    </row>
    <row r="595" spans="1:13" x14ac:dyDescent="0.15">
      <c r="A595" s="1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9"/>
    </row>
    <row r="596" spans="1:13" x14ac:dyDescent="0.15">
      <c r="A596" s="1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9"/>
    </row>
    <row r="597" spans="1:13" x14ac:dyDescent="0.15">
      <c r="A597" s="1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9"/>
    </row>
    <row r="598" spans="1:13" x14ac:dyDescent="0.15">
      <c r="A598" s="1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9"/>
    </row>
    <row r="599" spans="1:13" x14ac:dyDescent="0.15">
      <c r="A599" s="1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9"/>
    </row>
    <row r="600" spans="1:13" x14ac:dyDescent="0.15">
      <c r="A600" s="1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9"/>
    </row>
    <row r="601" spans="1:13" x14ac:dyDescent="0.15">
      <c r="A601" s="1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9"/>
    </row>
    <row r="602" spans="1:13" x14ac:dyDescent="0.15">
      <c r="A602" s="1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9"/>
    </row>
    <row r="603" spans="1:13" x14ac:dyDescent="0.15">
      <c r="A603" s="1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9"/>
    </row>
    <row r="604" spans="1:13" x14ac:dyDescent="0.15">
      <c r="A604" s="1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9"/>
    </row>
    <row r="605" spans="1:13" x14ac:dyDescent="0.15">
      <c r="A605" s="1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9"/>
    </row>
    <row r="606" spans="1:13" x14ac:dyDescent="0.15">
      <c r="A606" s="1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9"/>
    </row>
    <row r="607" spans="1:13" x14ac:dyDescent="0.15">
      <c r="A607" s="1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9"/>
    </row>
    <row r="608" spans="1:13" x14ac:dyDescent="0.15">
      <c r="A608" s="1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9"/>
    </row>
    <row r="609" spans="1:13" x14ac:dyDescent="0.15">
      <c r="A609" s="1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9"/>
    </row>
    <row r="610" spans="1:13" x14ac:dyDescent="0.15">
      <c r="A610" s="1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9"/>
    </row>
    <row r="611" spans="1:13" x14ac:dyDescent="0.15">
      <c r="A611" s="1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9"/>
    </row>
    <row r="612" spans="1:13" x14ac:dyDescent="0.15">
      <c r="A612" s="1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9"/>
    </row>
    <row r="613" spans="1:13" x14ac:dyDescent="0.15">
      <c r="A613" s="1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9"/>
    </row>
    <row r="614" spans="1:13" x14ac:dyDescent="0.15">
      <c r="A614" s="1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9"/>
    </row>
    <row r="615" spans="1:13" x14ac:dyDescent="0.15">
      <c r="A615" s="1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9"/>
    </row>
    <row r="616" spans="1:13" x14ac:dyDescent="0.15">
      <c r="A616" s="1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9"/>
    </row>
    <row r="617" spans="1:13" x14ac:dyDescent="0.15">
      <c r="A617" s="1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9"/>
    </row>
    <row r="618" spans="1:13" x14ac:dyDescent="0.15">
      <c r="A618" s="1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9"/>
    </row>
    <row r="619" spans="1:13" x14ac:dyDescent="0.15">
      <c r="A619" s="1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9"/>
    </row>
    <row r="620" spans="1:13" x14ac:dyDescent="0.15">
      <c r="A620" s="1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9"/>
    </row>
    <row r="621" spans="1:13" x14ac:dyDescent="0.15">
      <c r="A621" s="1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9"/>
    </row>
    <row r="622" spans="1:13" x14ac:dyDescent="0.15">
      <c r="A622" s="1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9"/>
    </row>
    <row r="623" spans="1:13" x14ac:dyDescent="0.15">
      <c r="A623" s="1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9"/>
    </row>
    <row r="624" spans="1:13" x14ac:dyDescent="0.15">
      <c r="A624" s="1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9"/>
    </row>
    <row r="625" spans="1:13" x14ac:dyDescent="0.15">
      <c r="A625" s="1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9"/>
    </row>
    <row r="626" spans="1:13" x14ac:dyDescent="0.15">
      <c r="A626" s="1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9"/>
    </row>
    <row r="627" spans="1:13" x14ac:dyDescent="0.15">
      <c r="A627" s="1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9"/>
    </row>
    <row r="628" spans="1:13" x14ac:dyDescent="0.15">
      <c r="A628" s="1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9"/>
    </row>
    <row r="629" spans="1:13" x14ac:dyDescent="0.15">
      <c r="A629" s="1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9"/>
    </row>
    <row r="630" spans="1:13" x14ac:dyDescent="0.15">
      <c r="A630" s="1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9"/>
    </row>
    <row r="631" spans="1:13" x14ac:dyDescent="0.15">
      <c r="A631" s="1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9"/>
    </row>
    <row r="632" spans="1:13" x14ac:dyDescent="0.15">
      <c r="A632" s="1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9"/>
    </row>
    <row r="633" spans="1:13" x14ac:dyDescent="0.15">
      <c r="A633" s="1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9"/>
    </row>
    <row r="634" spans="1:13" x14ac:dyDescent="0.15">
      <c r="A634" s="1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9"/>
    </row>
    <row r="635" spans="1:13" x14ac:dyDescent="0.15">
      <c r="A635" s="1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9"/>
    </row>
    <row r="636" spans="1:13" x14ac:dyDescent="0.15">
      <c r="A636" s="1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9"/>
    </row>
    <row r="637" spans="1:13" x14ac:dyDescent="0.15">
      <c r="A637" s="1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9"/>
    </row>
    <row r="638" spans="1:13" x14ac:dyDescent="0.15">
      <c r="A638" s="1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9"/>
    </row>
    <row r="639" spans="1:13" x14ac:dyDescent="0.15">
      <c r="A639" s="1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9"/>
    </row>
    <row r="640" spans="1:13" x14ac:dyDescent="0.15">
      <c r="A640" s="1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9"/>
    </row>
    <row r="641" spans="1:13" x14ac:dyDescent="0.15">
      <c r="A641" s="1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9"/>
    </row>
    <row r="642" spans="1:13" x14ac:dyDescent="0.15">
      <c r="A642" s="1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9"/>
    </row>
    <row r="643" spans="1:13" x14ac:dyDescent="0.15">
      <c r="A643" s="1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9"/>
    </row>
    <row r="644" spans="1:13" x14ac:dyDescent="0.15">
      <c r="A644" s="1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9"/>
    </row>
    <row r="645" spans="1:13" x14ac:dyDescent="0.15">
      <c r="A645" s="1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9"/>
    </row>
    <row r="646" spans="1:13" x14ac:dyDescent="0.15">
      <c r="A646" s="1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9"/>
    </row>
    <row r="647" spans="1:13" x14ac:dyDescent="0.15">
      <c r="A647" s="1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9"/>
    </row>
    <row r="648" spans="1:13" x14ac:dyDescent="0.15">
      <c r="A648" s="1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9"/>
    </row>
    <row r="649" spans="1:13" x14ac:dyDescent="0.15">
      <c r="A649" s="1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9"/>
    </row>
    <row r="650" spans="1:13" x14ac:dyDescent="0.15">
      <c r="A650" s="1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9"/>
    </row>
    <row r="651" spans="1:13" x14ac:dyDescent="0.15">
      <c r="A651" s="1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9"/>
    </row>
    <row r="652" spans="1:13" x14ac:dyDescent="0.15">
      <c r="A652" s="1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9"/>
    </row>
    <row r="653" spans="1:13" x14ac:dyDescent="0.15">
      <c r="A653" s="1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9"/>
    </row>
    <row r="654" spans="1:13" x14ac:dyDescent="0.15">
      <c r="A654" s="1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9"/>
    </row>
    <row r="655" spans="1:13" x14ac:dyDescent="0.15">
      <c r="A655" s="1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9"/>
    </row>
    <row r="656" spans="1:13" x14ac:dyDescent="0.15">
      <c r="A656" s="1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9"/>
    </row>
    <row r="657" spans="1:13" x14ac:dyDescent="0.15">
      <c r="A657" s="1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9"/>
    </row>
    <row r="658" spans="1:13" ht="14" thickBot="1" x14ac:dyDescent="0.2">
      <c r="A658" s="1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107"/>
    </row>
  </sheetData>
  <mergeCells count="3">
    <mergeCell ref="K1:M1"/>
    <mergeCell ref="Q4:R4"/>
    <mergeCell ref="A9:M9"/>
  </mergeCells>
  <printOptions horizontalCentered="1" verticalCentered="1"/>
  <pageMargins left="0.25" right="0.25" top="0.75" bottom="0.75" header="0.3" footer="0.3"/>
  <pageSetup scale="59" orientation="portrait" r:id="rId1"/>
  <headerFooter alignWithMargins="0">
    <oddFooter>&amp;R&amp;D&amp;T</oddFooter>
  </headerFooter>
  <rowBreaks count="1" manualBreakCount="1">
    <brk id="82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V102"/>
  <sheetViews>
    <sheetView topLeftCell="D1" zoomScale="75" zoomScaleNormal="75" zoomScalePageLayoutView="85" workbookViewId="0">
      <selection activeCell="Q25" sqref="Q25"/>
    </sheetView>
  </sheetViews>
  <sheetFormatPr baseColWidth="10" defaultColWidth="8.83203125" defaultRowHeight="13" x14ac:dyDescent="0.15"/>
  <cols>
    <col min="1" max="1" width="0" hidden="1" customWidth="1"/>
    <col min="2" max="5" width="11.6640625" customWidth="1"/>
    <col min="6" max="6" width="11.33203125" customWidth="1"/>
    <col min="7" max="7" width="11.33203125" style="4" customWidth="1"/>
    <col min="8" max="12" width="12.83203125" customWidth="1"/>
    <col min="13" max="17" width="12.83203125" style="4" customWidth="1"/>
    <col min="18" max="27" width="8.83203125" style="4"/>
  </cols>
  <sheetData>
    <row r="1" spans="2:48" ht="31" x14ac:dyDescent="0.25">
      <c r="B1" s="10" t="s">
        <v>105</v>
      </c>
      <c r="C1" s="37"/>
      <c r="D1" s="37"/>
      <c r="E1" s="37"/>
      <c r="F1" s="37"/>
      <c r="G1" s="37"/>
      <c r="H1" s="37"/>
      <c r="I1" s="57"/>
      <c r="J1" s="64"/>
      <c r="K1" s="64"/>
      <c r="L1" s="64"/>
      <c r="M1" s="165"/>
      <c r="N1" s="165"/>
      <c r="O1" s="408" t="s">
        <v>104</v>
      </c>
      <c r="P1" s="409"/>
      <c r="Q1" s="41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</row>
    <row r="2" spans="2:48" ht="25" customHeight="1" x14ac:dyDescent="0.25">
      <c r="B2" s="30" t="s">
        <v>116</v>
      </c>
      <c r="C2" s="44"/>
      <c r="D2" s="44"/>
      <c r="E2" s="44"/>
      <c r="F2" s="44"/>
      <c r="G2" s="44"/>
      <c r="H2" s="44"/>
      <c r="I2" s="44"/>
      <c r="J2" s="4"/>
      <c r="K2" s="4"/>
      <c r="L2" s="4"/>
      <c r="M2" s="60"/>
      <c r="N2" s="60"/>
      <c r="O2" s="471"/>
      <c r="P2" s="472"/>
      <c r="Q2" s="473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</row>
    <row r="3" spans="2:48" ht="16.5" customHeight="1" x14ac:dyDescent="0.25">
      <c r="B3" s="30"/>
      <c r="C3" s="44"/>
      <c r="D3" s="44"/>
      <c r="E3" s="44"/>
      <c r="F3" s="44"/>
      <c r="G3" s="44"/>
      <c r="H3" s="44"/>
      <c r="I3" s="44"/>
      <c r="J3" s="4"/>
      <c r="K3" s="4"/>
      <c r="L3" s="4"/>
      <c r="M3" s="60"/>
      <c r="N3" s="60"/>
      <c r="O3" s="474"/>
      <c r="P3" s="475"/>
      <c r="Q3" s="476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</row>
    <row r="4" spans="2:48" s="1" customFormat="1" ht="21.75" customHeight="1" x14ac:dyDescent="0.2">
      <c r="B4" s="29" t="s">
        <v>10</v>
      </c>
      <c r="C4" s="99">
        <f>'Style Summary'!B3:C3</f>
        <v>0</v>
      </c>
      <c r="D4" s="78"/>
      <c r="E4" s="35" t="s">
        <v>103</v>
      </c>
      <c r="F4" s="78" t="str">
        <f>'Style Summary'!F3</f>
        <v>ACCORDION COMPACT</v>
      </c>
      <c r="G4" s="78"/>
      <c r="H4" s="78"/>
      <c r="I4" s="78"/>
      <c r="J4" s="35" t="s">
        <v>56</v>
      </c>
      <c r="K4" s="78" t="str">
        <f>'Style Summary'!K3</f>
        <v>MONICA</v>
      </c>
      <c r="L4" s="4"/>
      <c r="M4" s="60"/>
      <c r="N4" s="60"/>
      <c r="O4" s="474"/>
      <c r="P4" s="475"/>
      <c r="Q4" s="476"/>
      <c r="R4" s="2"/>
      <c r="S4" s="2"/>
      <c r="T4" s="2"/>
      <c r="U4" s="2"/>
      <c r="V4" s="2"/>
      <c r="W4" s="2"/>
      <c r="X4" s="2"/>
      <c r="Y4" s="2"/>
      <c r="Z4" s="2"/>
      <c r="AA4" s="2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</row>
    <row r="5" spans="2:48" s="1" customFormat="1" ht="16" x14ac:dyDescent="0.2">
      <c r="B5" s="31" t="s">
        <v>3</v>
      </c>
      <c r="C5" s="61" t="str">
        <f>'Style Summary'!B4</f>
        <v>SIMKHAI</v>
      </c>
      <c r="D5" s="3"/>
      <c r="E5" s="34" t="s">
        <v>55</v>
      </c>
      <c r="F5" s="3" t="str">
        <f>'Style Summary'!F4</f>
        <v>LEVIE S/L MINI DRESS</v>
      </c>
      <c r="G5" s="23"/>
      <c r="H5" s="23"/>
      <c r="I5" s="23"/>
      <c r="J5" s="34" t="s">
        <v>67</v>
      </c>
      <c r="K5" s="3" t="str">
        <f>'Style Summary'!K4</f>
        <v>1/37NM</v>
      </c>
      <c r="L5" s="23"/>
      <c r="M5" s="166"/>
      <c r="N5" s="166"/>
      <c r="O5" s="474"/>
      <c r="P5" s="475"/>
      <c r="Q5" s="476"/>
      <c r="R5" s="2"/>
      <c r="S5" s="2"/>
      <c r="T5" s="2"/>
      <c r="U5" s="2"/>
      <c r="V5" s="2"/>
      <c r="W5" s="2"/>
      <c r="X5" s="2"/>
      <c r="Y5" s="2"/>
      <c r="Z5" s="2"/>
      <c r="AA5" s="2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</row>
    <row r="6" spans="2:48" s="1" customFormat="1" ht="16" x14ac:dyDescent="0.2">
      <c r="B6" s="32" t="s">
        <v>13</v>
      </c>
      <c r="C6" s="78" t="str">
        <f>'Style Summary'!B5</f>
        <v>426-1100-K</v>
      </c>
      <c r="D6" s="78"/>
      <c r="E6" s="35" t="s">
        <v>69</v>
      </c>
      <c r="F6" s="78" t="str">
        <f>'Style Summary'!F5</f>
        <v>XS-XL</v>
      </c>
      <c r="G6" s="100"/>
      <c r="H6" s="78"/>
      <c r="I6" s="78"/>
      <c r="J6" s="35" t="s">
        <v>60</v>
      </c>
      <c r="K6" s="78" t="str">
        <f>'Style Summary'!K5</f>
        <v>14GG</v>
      </c>
      <c r="L6" s="78"/>
      <c r="M6" s="60"/>
      <c r="N6" s="60"/>
      <c r="O6" s="474"/>
      <c r="P6" s="475"/>
      <c r="Q6" s="476"/>
      <c r="R6" s="2"/>
      <c r="S6" s="2"/>
      <c r="T6" s="2"/>
      <c r="U6" s="2"/>
      <c r="V6" s="2"/>
      <c r="W6" s="2"/>
      <c r="X6" s="2"/>
      <c r="Y6" s="2"/>
      <c r="Z6" s="2"/>
      <c r="AA6" s="2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2:48" s="1" customFormat="1" ht="16" x14ac:dyDescent="0.2">
      <c r="B7" s="39" t="s">
        <v>5</v>
      </c>
      <c r="C7" s="100" t="str">
        <f>'Style Summary'!B6</f>
        <v>D2</v>
      </c>
      <c r="D7" s="78"/>
      <c r="E7" s="35" t="s">
        <v>102</v>
      </c>
      <c r="F7" s="78" t="str">
        <f>'Style Summary'!F6</f>
        <v>RACHEL / SIERRA</v>
      </c>
      <c r="G7" s="100"/>
      <c r="H7" s="78"/>
      <c r="I7" s="78"/>
      <c r="J7" s="35" t="s">
        <v>68</v>
      </c>
      <c r="K7" s="78" t="str">
        <f>'Style Summary'!K6</f>
        <v>2E</v>
      </c>
      <c r="L7" s="78"/>
      <c r="M7" s="60"/>
      <c r="N7" s="60"/>
      <c r="O7" s="474"/>
      <c r="P7" s="475"/>
      <c r="Q7" s="476"/>
      <c r="R7" s="2"/>
      <c r="S7" s="2"/>
      <c r="T7" s="2"/>
      <c r="U7" s="2"/>
      <c r="V7" s="2"/>
      <c r="W7" s="2"/>
      <c r="X7" s="2"/>
      <c r="Y7" s="2"/>
      <c r="Z7" s="2"/>
      <c r="AA7" s="2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</row>
    <row r="8" spans="2:48" s="1" customFormat="1" ht="16" x14ac:dyDescent="0.2">
      <c r="B8" s="33" t="s">
        <v>4</v>
      </c>
      <c r="C8" s="65" t="str">
        <f>'Style Summary'!B7</f>
        <v>PF26</v>
      </c>
      <c r="D8" s="65"/>
      <c r="E8" s="36" t="s">
        <v>6</v>
      </c>
      <c r="F8" s="65" t="str">
        <f>'Style Summary'!F7</f>
        <v>NV</v>
      </c>
      <c r="G8" s="65"/>
      <c r="H8" s="65"/>
      <c r="I8" s="65"/>
      <c r="J8" s="36" t="s">
        <v>61</v>
      </c>
      <c r="K8" s="65" t="str">
        <f>'Style Summary'!K7</f>
        <v>83% RECYCLED VISCOSE, 17% POLYESTER</v>
      </c>
      <c r="L8" s="65"/>
      <c r="M8" s="167"/>
      <c r="N8" s="167"/>
      <c r="O8" s="477"/>
      <c r="P8" s="478"/>
      <c r="Q8" s="479"/>
      <c r="R8" s="2"/>
      <c r="S8" s="2"/>
      <c r="T8" s="2"/>
      <c r="U8" s="2"/>
      <c r="V8" s="2"/>
      <c r="W8" s="2"/>
      <c r="X8" s="2"/>
      <c r="Y8" s="2"/>
      <c r="Z8" s="2"/>
      <c r="AA8" s="2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</row>
    <row r="9" spans="2:48" s="4" customFormat="1" x14ac:dyDescent="0.15">
      <c r="B9" s="131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60"/>
      <c r="N9" s="60"/>
      <c r="O9" s="60"/>
      <c r="P9" s="60"/>
      <c r="Q9" s="132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</row>
    <row r="10" spans="2:48" s="4" customFormat="1" ht="14" thickBot="1" x14ac:dyDescent="0.2">
      <c r="B10" s="168"/>
      <c r="C10" s="169"/>
      <c r="D10" s="169"/>
      <c r="E10" s="169"/>
      <c r="F10" s="169"/>
      <c r="G10" s="42"/>
      <c r="H10" s="169"/>
      <c r="I10" s="169"/>
      <c r="J10" s="169"/>
      <c r="K10" s="169"/>
      <c r="L10" s="169"/>
      <c r="M10" s="169"/>
      <c r="N10" s="169"/>
      <c r="O10" s="161"/>
      <c r="P10" s="161"/>
      <c r="Q10" s="162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</row>
    <row r="11" spans="2:48" x14ac:dyDescent="0.15">
      <c r="B11" s="486" t="s">
        <v>54</v>
      </c>
      <c r="C11" s="487"/>
      <c r="D11" s="487"/>
      <c r="E11" s="487"/>
      <c r="F11" s="488"/>
      <c r="H11" s="180" t="s">
        <v>58</v>
      </c>
      <c r="I11" s="465" t="s">
        <v>74</v>
      </c>
      <c r="J11" s="466"/>
      <c r="K11" s="467"/>
      <c r="L11" s="468" t="s">
        <v>75</v>
      </c>
      <c r="M11" s="469"/>
      <c r="N11" s="470"/>
      <c r="O11" s="483" t="s">
        <v>76</v>
      </c>
      <c r="P11" s="484"/>
      <c r="Q11" s="485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</row>
    <row r="12" spans="2:48" x14ac:dyDescent="0.15">
      <c r="B12" s="480"/>
      <c r="C12" s="481"/>
      <c r="D12" s="481"/>
      <c r="E12" s="482"/>
      <c r="F12" s="176" t="s">
        <v>18</v>
      </c>
      <c r="H12" s="181" t="s">
        <v>19</v>
      </c>
      <c r="I12" s="190" t="s">
        <v>20</v>
      </c>
      <c r="J12" s="191" t="s">
        <v>52</v>
      </c>
      <c r="K12" s="191" t="s">
        <v>53</v>
      </c>
      <c r="L12" s="184" t="s">
        <v>20</v>
      </c>
      <c r="M12" s="185" t="s">
        <v>52</v>
      </c>
      <c r="N12" s="186" t="s">
        <v>53</v>
      </c>
      <c r="O12" s="194" t="s">
        <v>20</v>
      </c>
      <c r="P12" s="195" t="s">
        <v>141</v>
      </c>
      <c r="Q12" s="196" t="s">
        <v>53</v>
      </c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</row>
    <row r="13" spans="2:48" ht="14" thickBot="1" x14ac:dyDescent="0.2">
      <c r="B13" s="177" t="s">
        <v>120</v>
      </c>
      <c r="C13" s="178"/>
      <c r="D13" s="178"/>
      <c r="E13" s="178"/>
      <c r="F13" s="179" t="s">
        <v>26</v>
      </c>
      <c r="H13" s="182" t="s">
        <v>114</v>
      </c>
      <c r="I13" s="192">
        <v>46036</v>
      </c>
      <c r="J13" s="193" t="s">
        <v>22</v>
      </c>
      <c r="K13" s="193"/>
      <c r="L13" s="187">
        <v>46070</v>
      </c>
      <c r="M13" s="188" t="s">
        <v>22</v>
      </c>
      <c r="N13" s="189"/>
      <c r="O13" s="197" t="s">
        <v>114</v>
      </c>
      <c r="P13" s="198" t="s">
        <v>22</v>
      </c>
      <c r="Q13" s="199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</row>
    <row r="14" spans="2:48" s="1" customFormat="1" ht="17.25" customHeight="1" x14ac:dyDescent="0.2">
      <c r="B14" s="90" t="s">
        <v>143</v>
      </c>
      <c r="C14" s="91"/>
      <c r="D14" s="91"/>
      <c r="E14" s="91"/>
      <c r="F14" s="83">
        <v>0.25</v>
      </c>
      <c r="G14" s="2"/>
      <c r="H14" s="252">
        <v>33</v>
      </c>
      <c r="I14" s="253">
        <v>33.25</v>
      </c>
      <c r="J14" s="254">
        <v>33.25</v>
      </c>
      <c r="K14" s="255" t="s">
        <v>257</v>
      </c>
      <c r="L14" s="253">
        <v>33</v>
      </c>
      <c r="M14" s="256">
        <v>33</v>
      </c>
      <c r="N14" s="255" t="s">
        <v>257</v>
      </c>
      <c r="O14" s="253">
        <v>33</v>
      </c>
      <c r="P14" s="256">
        <v>33</v>
      </c>
      <c r="Q14" s="255"/>
      <c r="R14" s="85"/>
      <c r="S14" s="85"/>
      <c r="T14" s="85"/>
      <c r="U14" s="2"/>
      <c r="V14" s="2"/>
      <c r="W14" s="2"/>
      <c r="X14" s="2"/>
      <c r="Y14" s="2"/>
      <c r="Z14" s="2"/>
      <c r="AA14" s="2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2:48" s="1" customFormat="1" ht="17.25" customHeight="1" x14ac:dyDescent="0.2">
      <c r="B15" s="49" t="s">
        <v>144</v>
      </c>
      <c r="C15" s="50"/>
      <c r="D15" s="50"/>
      <c r="E15" s="50"/>
      <c r="F15" s="80">
        <v>0.25</v>
      </c>
      <c r="G15" s="2"/>
      <c r="H15" s="257">
        <v>33</v>
      </c>
      <c r="I15" s="258">
        <v>33</v>
      </c>
      <c r="J15" s="259">
        <v>33</v>
      </c>
      <c r="K15" s="260" t="s">
        <v>257</v>
      </c>
      <c r="L15" s="258">
        <v>33</v>
      </c>
      <c r="M15" s="261">
        <v>33</v>
      </c>
      <c r="N15" s="260" t="s">
        <v>257</v>
      </c>
      <c r="O15" s="258">
        <v>33</v>
      </c>
      <c r="P15" s="261">
        <v>33</v>
      </c>
      <c r="Q15" s="260"/>
      <c r="R15" s="85"/>
      <c r="S15" s="85"/>
      <c r="T15" s="85"/>
      <c r="U15" s="2"/>
      <c r="V15" s="2"/>
      <c r="W15" s="2"/>
      <c r="X15" s="2"/>
      <c r="Y15" s="2"/>
      <c r="Z15" s="2"/>
      <c r="AA15" s="2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</row>
    <row r="16" spans="2:48" s="1" customFormat="1" ht="17.25" customHeight="1" x14ac:dyDescent="0.2">
      <c r="B16" s="49" t="s">
        <v>218</v>
      </c>
      <c r="C16" s="50"/>
      <c r="D16" s="50"/>
      <c r="E16" s="50"/>
      <c r="F16" s="80">
        <v>0.125</v>
      </c>
      <c r="G16" s="2"/>
      <c r="H16" s="257">
        <v>21</v>
      </c>
      <c r="I16" s="258">
        <v>21</v>
      </c>
      <c r="J16" s="259">
        <v>21</v>
      </c>
      <c r="K16" s="260" t="s">
        <v>257</v>
      </c>
      <c r="L16" s="258">
        <v>21</v>
      </c>
      <c r="M16" s="261">
        <v>21</v>
      </c>
      <c r="N16" s="260" t="s">
        <v>257</v>
      </c>
      <c r="O16" s="258">
        <v>20.875</v>
      </c>
      <c r="P16" s="381">
        <v>21</v>
      </c>
      <c r="Q16" s="380" t="s">
        <v>259</v>
      </c>
      <c r="R16" s="85"/>
      <c r="S16" s="85"/>
      <c r="T16" s="85"/>
      <c r="U16" s="2"/>
      <c r="V16" s="2"/>
      <c r="W16" s="2"/>
      <c r="X16" s="2"/>
      <c r="Y16" s="2"/>
      <c r="Z16" s="2"/>
      <c r="AA16" s="2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</row>
    <row r="17" spans="2:48" s="1" customFormat="1" ht="17.25" customHeight="1" x14ac:dyDescent="0.2">
      <c r="B17" s="49"/>
      <c r="C17" s="50"/>
      <c r="D17" s="50"/>
      <c r="E17" s="50"/>
      <c r="F17" s="80"/>
      <c r="G17" s="2"/>
      <c r="H17" s="257"/>
      <c r="I17" s="258"/>
      <c r="J17" s="259"/>
      <c r="K17" s="260"/>
      <c r="L17" s="258"/>
      <c r="M17" s="261"/>
      <c r="N17" s="260"/>
      <c r="O17" s="258"/>
      <c r="P17" s="261"/>
      <c r="Q17" s="260"/>
      <c r="R17" s="85"/>
      <c r="S17" s="85"/>
      <c r="T17" s="85"/>
      <c r="U17" s="2"/>
      <c r="V17" s="2"/>
      <c r="W17" s="2"/>
      <c r="X17" s="2"/>
      <c r="Y17" s="2"/>
      <c r="Z17" s="2"/>
      <c r="AA17" s="2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</row>
    <row r="18" spans="2:48" s="1" customFormat="1" ht="17.25" customHeight="1" x14ac:dyDescent="0.2">
      <c r="B18" s="49" t="s">
        <v>133</v>
      </c>
      <c r="C18" s="50"/>
      <c r="D18" s="50"/>
      <c r="E18" s="50"/>
      <c r="F18" s="80">
        <v>0.125</v>
      </c>
      <c r="G18" s="2"/>
      <c r="H18" s="257">
        <v>0.75</v>
      </c>
      <c r="I18" s="258">
        <v>1</v>
      </c>
      <c r="J18" s="259">
        <v>1</v>
      </c>
      <c r="K18" s="260" t="s">
        <v>257</v>
      </c>
      <c r="L18" s="258">
        <v>0.75</v>
      </c>
      <c r="M18" s="261">
        <v>0.75</v>
      </c>
      <c r="N18" s="260" t="s">
        <v>257</v>
      </c>
      <c r="O18" s="258">
        <v>0.75</v>
      </c>
      <c r="P18" s="261">
        <v>0.75</v>
      </c>
      <c r="Q18" s="260"/>
      <c r="R18" s="85"/>
      <c r="S18" s="85"/>
      <c r="T18" s="85"/>
      <c r="U18" s="2"/>
      <c r="V18" s="2"/>
      <c r="W18" s="2"/>
      <c r="X18" s="2"/>
      <c r="Y18" s="2"/>
      <c r="Z18" s="2"/>
      <c r="AA18" s="2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</row>
    <row r="19" spans="2:48" s="1" customFormat="1" ht="17.25" customHeight="1" x14ac:dyDescent="0.2">
      <c r="B19" s="49"/>
      <c r="C19" s="50"/>
      <c r="D19" s="50"/>
      <c r="E19" s="50"/>
      <c r="F19" s="80"/>
      <c r="G19" s="2"/>
      <c r="H19" s="257"/>
      <c r="I19" s="258"/>
      <c r="J19" s="259"/>
      <c r="K19" s="260"/>
      <c r="L19" s="258"/>
      <c r="M19" s="261"/>
      <c r="N19" s="260"/>
      <c r="O19" s="258"/>
      <c r="P19" s="261"/>
      <c r="Q19" s="260"/>
      <c r="R19" s="85"/>
      <c r="S19" s="85"/>
      <c r="T19" s="85"/>
      <c r="U19" s="2"/>
      <c r="V19" s="2"/>
      <c r="W19" s="2"/>
      <c r="X19" s="2"/>
      <c r="Y19" s="2"/>
      <c r="Z19" s="2"/>
      <c r="AA19" s="2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</row>
    <row r="20" spans="2:48" s="1" customFormat="1" ht="17.25" customHeight="1" x14ac:dyDescent="0.2">
      <c r="B20" s="49" t="s">
        <v>182</v>
      </c>
      <c r="C20" s="50"/>
      <c r="D20" s="50"/>
      <c r="E20" s="50"/>
      <c r="F20" s="274">
        <v>0.125</v>
      </c>
      <c r="G20" s="2"/>
      <c r="H20" s="257">
        <v>11</v>
      </c>
      <c r="I20" s="258">
        <v>11</v>
      </c>
      <c r="J20" s="259">
        <v>11</v>
      </c>
      <c r="K20" s="260" t="s">
        <v>257</v>
      </c>
      <c r="L20" s="258">
        <v>12</v>
      </c>
      <c r="M20" s="261">
        <v>12</v>
      </c>
      <c r="N20" s="260" t="s">
        <v>257</v>
      </c>
      <c r="O20" s="258">
        <v>12</v>
      </c>
      <c r="P20" s="261">
        <v>12</v>
      </c>
      <c r="Q20" s="260"/>
      <c r="R20" s="85"/>
      <c r="S20" s="85"/>
      <c r="T20" s="85"/>
      <c r="U20" s="2"/>
      <c r="V20" s="2"/>
      <c r="W20" s="2"/>
      <c r="X20" s="2"/>
      <c r="Y20" s="2"/>
      <c r="Z20" s="2"/>
      <c r="AA20" s="2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</row>
    <row r="21" spans="2:48" s="1" customFormat="1" ht="17.25" customHeight="1" x14ac:dyDescent="0.2">
      <c r="B21" s="49" t="s">
        <v>184</v>
      </c>
      <c r="C21" s="50"/>
      <c r="D21" s="50"/>
      <c r="E21" s="50"/>
      <c r="F21" s="274">
        <v>0.125</v>
      </c>
      <c r="G21" s="2"/>
      <c r="H21" s="257">
        <v>10</v>
      </c>
      <c r="I21" s="258">
        <v>10.5</v>
      </c>
      <c r="J21" s="379">
        <v>10.25</v>
      </c>
      <c r="K21" s="380" t="s">
        <v>251</v>
      </c>
      <c r="L21" s="258">
        <v>11.5</v>
      </c>
      <c r="M21" s="381">
        <v>11</v>
      </c>
      <c r="N21" s="380" t="s">
        <v>251</v>
      </c>
      <c r="O21" s="258">
        <v>11.25</v>
      </c>
      <c r="P21" s="381">
        <v>11</v>
      </c>
      <c r="Q21" s="380" t="s">
        <v>259</v>
      </c>
      <c r="R21" s="85"/>
      <c r="S21" s="85"/>
      <c r="T21" s="85"/>
      <c r="U21" s="2"/>
      <c r="V21" s="2"/>
      <c r="W21" s="2"/>
      <c r="X21" s="2"/>
      <c r="Y21" s="2"/>
      <c r="Z21" s="2"/>
      <c r="AA21" s="2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</row>
    <row r="22" spans="2:48" s="1" customFormat="1" ht="17.25" customHeight="1" x14ac:dyDescent="0.2">
      <c r="B22" s="49" t="s">
        <v>185</v>
      </c>
      <c r="C22" s="50"/>
      <c r="D22" s="50"/>
      <c r="E22" s="50"/>
      <c r="F22" s="274">
        <v>0.125</v>
      </c>
      <c r="G22" s="2"/>
      <c r="H22" s="257">
        <v>10</v>
      </c>
      <c r="I22" s="258">
        <v>10</v>
      </c>
      <c r="J22" s="259">
        <v>10</v>
      </c>
      <c r="K22" s="260" t="s">
        <v>257</v>
      </c>
      <c r="L22" s="258">
        <v>11.25</v>
      </c>
      <c r="M22" s="261">
        <v>11.25</v>
      </c>
      <c r="N22" s="260" t="s">
        <v>257</v>
      </c>
      <c r="O22" s="258">
        <v>11.375</v>
      </c>
      <c r="P22" s="381">
        <v>11.25</v>
      </c>
      <c r="Q22" s="380" t="s">
        <v>259</v>
      </c>
      <c r="R22" s="85"/>
      <c r="S22" s="85"/>
      <c r="T22" s="85"/>
      <c r="U22" s="2"/>
      <c r="V22" s="2"/>
      <c r="W22" s="2"/>
      <c r="X22" s="2"/>
      <c r="Y22" s="2"/>
      <c r="Z22" s="2"/>
      <c r="AA22" s="2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</row>
    <row r="23" spans="2:48" s="1" customFormat="1" ht="17.25" customHeight="1" x14ac:dyDescent="0.2">
      <c r="B23" s="49"/>
      <c r="C23" s="50"/>
      <c r="D23" s="50"/>
      <c r="E23" s="50"/>
      <c r="F23" s="80"/>
      <c r="G23" s="2"/>
      <c r="H23" s="257"/>
      <c r="I23" s="258"/>
      <c r="J23" s="259"/>
      <c r="K23" s="260"/>
      <c r="L23" s="258"/>
      <c r="M23" s="261"/>
      <c r="N23" s="260"/>
      <c r="O23" s="258"/>
      <c r="P23" s="261"/>
      <c r="Q23" s="260"/>
      <c r="R23" s="85"/>
      <c r="S23" s="85"/>
      <c r="T23" s="85"/>
      <c r="U23" s="2"/>
      <c r="V23" s="2"/>
      <c r="W23" s="2"/>
      <c r="X23" s="2"/>
      <c r="Y23" s="2"/>
      <c r="Z23" s="2"/>
      <c r="AA23" s="2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</row>
    <row r="24" spans="2:48" s="1" customFormat="1" ht="17.25" customHeight="1" x14ac:dyDescent="0.2">
      <c r="B24" s="49" t="s">
        <v>17</v>
      </c>
      <c r="C24" s="50"/>
      <c r="D24" s="50"/>
      <c r="E24" s="50"/>
      <c r="F24" s="80">
        <v>0.375</v>
      </c>
      <c r="G24" s="2"/>
      <c r="H24" s="257">
        <v>13.5</v>
      </c>
      <c r="I24" s="258">
        <v>13.75</v>
      </c>
      <c r="J24" s="259">
        <v>13.75</v>
      </c>
      <c r="K24" s="260" t="s">
        <v>257</v>
      </c>
      <c r="L24" s="258">
        <v>14</v>
      </c>
      <c r="M24" s="381">
        <v>14.5</v>
      </c>
      <c r="N24" s="380" t="s">
        <v>269</v>
      </c>
      <c r="O24" s="258">
        <v>14.625</v>
      </c>
      <c r="P24" s="381">
        <v>14.5</v>
      </c>
      <c r="Q24" s="380" t="s">
        <v>259</v>
      </c>
      <c r="R24" s="85"/>
      <c r="S24" s="85"/>
      <c r="T24" s="85"/>
      <c r="U24" s="2"/>
      <c r="V24" s="2"/>
      <c r="W24" s="2"/>
      <c r="X24" s="2"/>
      <c r="Y24" s="2"/>
      <c r="Z24" s="2"/>
      <c r="AA24" s="2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</row>
    <row r="25" spans="2:48" s="1" customFormat="1" ht="17.25" customHeight="1" x14ac:dyDescent="0.2">
      <c r="B25" s="49" t="s">
        <v>134</v>
      </c>
      <c r="C25" s="50"/>
      <c r="D25" s="50"/>
      <c r="E25" s="50"/>
      <c r="F25" s="80">
        <v>0.375</v>
      </c>
      <c r="G25" s="2"/>
      <c r="H25" s="257">
        <v>12.75</v>
      </c>
      <c r="I25" s="258">
        <v>13.25</v>
      </c>
      <c r="J25" s="259">
        <v>13.25</v>
      </c>
      <c r="K25" s="260" t="s">
        <v>257</v>
      </c>
      <c r="L25" s="258">
        <v>13</v>
      </c>
      <c r="M25" s="261">
        <v>13</v>
      </c>
      <c r="N25" s="260" t="s">
        <v>257</v>
      </c>
      <c r="O25" s="258">
        <v>13</v>
      </c>
      <c r="P25" s="261">
        <v>13</v>
      </c>
      <c r="Q25" s="260"/>
      <c r="R25" s="85"/>
      <c r="S25" s="85"/>
      <c r="T25" s="85"/>
      <c r="U25" s="2"/>
      <c r="V25" s="2"/>
      <c r="W25" s="2"/>
      <c r="X25" s="2"/>
      <c r="Y25" s="2"/>
      <c r="Z25" s="2"/>
      <c r="AA25" s="2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</row>
    <row r="26" spans="2:48" s="1" customFormat="1" ht="17.25" customHeight="1" x14ac:dyDescent="0.2">
      <c r="B26" s="49" t="s">
        <v>186</v>
      </c>
      <c r="C26" s="50"/>
      <c r="D26" s="50"/>
      <c r="E26" s="50"/>
      <c r="F26" s="80">
        <v>0.375</v>
      </c>
      <c r="G26" s="2"/>
      <c r="H26" s="257">
        <v>13.125</v>
      </c>
      <c r="I26" s="258">
        <v>18.5</v>
      </c>
      <c r="J26" s="379">
        <v>17.5</v>
      </c>
      <c r="K26" s="380" t="s">
        <v>251</v>
      </c>
      <c r="L26" s="258">
        <v>18.25</v>
      </c>
      <c r="M26" s="381">
        <v>17.25</v>
      </c>
      <c r="N26" s="380" t="s">
        <v>251</v>
      </c>
      <c r="O26" s="258">
        <v>17.25</v>
      </c>
      <c r="P26" s="261">
        <v>17.25</v>
      </c>
      <c r="Q26" s="260"/>
      <c r="R26" s="93"/>
      <c r="S26" s="85"/>
      <c r="T26" s="85"/>
      <c r="U26" s="2"/>
      <c r="V26" s="2"/>
      <c r="W26" s="2"/>
      <c r="X26" s="2"/>
      <c r="Y26" s="2"/>
      <c r="Z26" s="2"/>
      <c r="AA26" s="2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</row>
    <row r="27" spans="2:48" s="1" customFormat="1" ht="17.25" customHeight="1" x14ac:dyDescent="0.2">
      <c r="B27" s="49" t="s">
        <v>73</v>
      </c>
      <c r="C27" s="50"/>
      <c r="D27" s="50"/>
      <c r="E27" s="50"/>
      <c r="F27" s="80">
        <v>0.375</v>
      </c>
      <c r="G27" s="2"/>
      <c r="H27" s="257">
        <v>35.5</v>
      </c>
      <c r="I27" s="258">
        <v>32.25</v>
      </c>
      <c r="J27" s="379" t="s">
        <v>253</v>
      </c>
      <c r="K27" s="380" t="s">
        <v>251</v>
      </c>
      <c r="L27" s="258">
        <v>32.75</v>
      </c>
      <c r="M27" s="381">
        <v>31</v>
      </c>
      <c r="N27" s="380" t="s">
        <v>251</v>
      </c>
      <c r="O27" s="258">
        <v>31</v>
      </c>
      <c r="P27" s="261">
        <v>31</v>
      </c>
      <c r="Q27" s="260"/>
      <c r="R27" s="85"/>
      <c r="S27" s="85"/>
      <c r="T27" s="85"/>
      <c r="U27" s="2"/>
      <c r="V27" s="2"/>
      <c r="W27" s="2"/>
      <c r="X27" s="2"/>
      <c r="Y27" s="2"/>
      <c r="Z27" s="2"/>
      <c r="AA27" s="2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</row>
    <row r="28" spans="2:48" s="1" customFormat="1" ht="17.25" customHeight="1" x14ac:dyDescent="0.2">
      <c r="B28" s="49"/>
      <c r="C28" s="50"/>
      <c r="D28" s="50"/>
      <c r="E28" s="50"/>
      <c r="F28" s="80"/>
      <c r="G28" s="2"/>
      <c r="H28" s="257"/>
      <c r="I28" s="258"/>
      <c r="J28" s="259"/>
      <c r="K28" s="260"/>
      <c r="L28" s="258"/>
      <c r="M28" s="261"/>
      <c r="N28" s="260"/>
      <c r="O28" s="258"/>
      <c r="P28" s="261"/>
      <c r="Q28" s="260"/>
      <c r="R28" s="85"/>
      <c r="S28" s="85"/>
      <c r="T28" s="85"/>
      <c r="U28" s="2"/>
      <c r="V28" s="2"/>
      <c r="W28" s="2"/>
      <c r="X28" s="2"/>
      <c r="Y28" s="2"/>
      <c r="Z28" s="2"/>
      <c r="AA28" s="2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</row>
    <row r="29" spans="2:48" s="1" customFormat="1" ht="17.25" customHeight="1" x14ac:dyDescent="0.2">
      <c r="B29" s="49"/>
      <c r="C29" s="50"/>
      <c r="D29" s="50"/>
      <c r="E29" s="50"/>
      <c r="F29" s="356"/>
      <c r="G29" s="2"/>
      <c r="H29" s="257"/>
      <c r="I29" s="258"/>
      <c r="J29" s="259"/>
      <c r="K29" s="260"/>
      <c r="L29" s="258"/>
      <c r="M29" s="261"/>
      <c r="N29" s="260"/>
      <c r="O29" s="258"/>
      <c r="P29" s="261"/>
      <c r="Q29" s="260"/>
      <c r="R29" s="85"/>
      <c r="S29" s="85"/>
      <c r="T29" s="85"/>
      <c r="U29" s="2"/>
      <c r="V29" s="2"/>
      <c r="W29" s="2"/>
      <c r="X29" s="2"/>
      <c r="Y29" s="2"/>
      <c r="Z29" s="2"/>
      <c r="AA29" s="2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</row>
    <row r="30" spans="2:48" s="1" customFormat="1" ht="17.25" customHeight="1" x14ac:dyDescent="0.2">
      <c r="B30" s="49"/>
      <c r="C30" s="50"/>
      <c r="D30" s="50"/>
      <c r="E30" s="50"/>
      <c r="F30" s="80"/>
      <c r="G30" s="2"/>
      <c r="H30" s="257"/>
      <c r="I30" s="258"/>
      <c r="J30" s="259"/>
      <c r="K30" s="260"/>
      <c r="L30" s="258"/>
      <c r="M30" s="261"/>
      <c r="N30" s="260"/>
      <c r="O30" s="258"/>
      <c r="P30" s="261"/>
      <c r="Q30" s="260"/>
      <c r="R30" s="85"/>
      <c r="S30" s="85"/>
      <c r="T30" s="85"/>
      <c r="U30" s="2"/>
      <c r="V30" s="2"/>
      <c r="W30" s="2"/>
      <c r="X30" s="2"/>
      <c r="Y30" s="2"/>
      <c r="Z30" s="2"/>
      <c r="AA30" s="2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</row>
    <row r="31" spans="2:48" s="1" customFormat="1" ht="17.25" customHeight="1" x14ac:dyDescent="0.2">
      <c r="B31" s="49" t="s">
        <v>135</v>
      </c>
      <c r="C31" s="50"/>
      <c r="D31" s="50"/>
      <c r="E31" s="50"/>
      <c r="F31" s="80">
        <v>0.125</v>
      </c>
      <c r="G31" s="2"/>
      <c r="H31" s="257">
        <v>9</v>
      </c>
      <c r="I31" s="258">
        <v>8.5</v>
      </c>
      <c r="J31" s="379">
        <v>8.875</v>
      </c>
      <c r="K31" s="380" t="s">
        <v>258</v>
      </c>
      <c r="L31" s="258">
        <v>8.625</v>
      </c>
      <c r="M31" s="381">
        <v>8.875</v>
      </c>
      <c r="N31" s="380" t="s">
        <v>269</v>
      </c>
      <c r="O31" s="258">
        <v>8.875</v>
      </c>
      <c r="P31" s="261">
        <v>8.875</v>
      </c>
      <c r="Q31" s="260"/>
      <c r="R31" s="85"/>
      <c r="S31" s="85"/>
      <c r="T31" s="85"/>
      <c r="U31" s="2"/>
      <c r="V31" s="2"/>
      <c r="W31" s="2"/>
      <c r="X31" s="2"/>
      <c r="Y31" s="2"/>
      <c r="Z31" s="2"/>
      <c r="AA31" s="2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</row>
    <row r="32" spans="2:48" s="1" customFormat="1" ht="17.25" customHeight="1" x14ac:dyDescent="0.2">
      <c r="B32" s="70" t="s">
        <v>246</v>
      </c>
      <c r="C32" s="71"/>
      <c r="D32" s="71"/>
      <c r="E32" s="71"/>
      <c r="F32" s="275">
        <v>6.25E-2</v>
      </c>
      <c r="G32" s="2"/>
      <c r="H32" s="257">
        <v>0.875</v>
      </c>
      <c r="I32" s="258">
        <v>0.875</v>
      </c>
      <c r="J32" s="259">
        <v>0.875</v>
      </c>
      <c r="K32" s="260" t="s">
        <v>257</v>
      </c>
      <c r="L32" s="258">
        <v>0.875</v>
      </c>
      <c r="M32" s="261">
        <v>0.875</v>
      </c>
      <c r="N32" s="260" t="s">
        <v>257</v>
      </c>
      <c r="O32" s="258">
        <v>0.875</v>
      </c>
      <c r="P32" s="261">
        <v>0.875</v>
      </c>
      <c r="Q32" s="260"/>
      <c r="R32" s="85"/>
      <c r="S32" s="85"/>
      <c r="T32" s="85"/>
      <c r="U32" s="2"/>
      <c r="V32" s="2"/>
      <c r="W32" s="2"/>
      <c r="X32" s="2"/>
      <c r="Y32" s="2"/>
      <c r="Z32" s="2"/>
      <c r="AA32" s="2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</row>
    <row r="33" spans="2:48" s="1" customFormat="1" ht="17.25" customHeight="1" x14ac:dyDescent="0.2">
      <c r="B33" s="70" t="s">
        <v>136</v>
      </c>
      <c r="C33" s="71"/>
      <c r="D33" s="71"/>
      <c r="E33" s="71"/>
      <c r="F33" s="274">
        <v>0.125</v>
      </c>
      <c r="G33" s="2"/>
      <c r="H33" s="257">
        <v>0.5</v>
      </c>
      <c r="I33" s="258"/>
      <c r="J33" s="259">
        <v>0.5</v>
      </c>
      <c r="K33" s="260"/>
      <c r="L33" s="258"/>
      <c r="M33" s="261">
        <v>0.5</v>
      </c>
      <c r="N33" s="260"/>
      <c r="O33" s="258">
        <v>0.5</v>
      </c>
      <c r="P33" s="261">
        <v>0.5</v>
      </c>
      <c r="Q33" s="260"/>
      <c r="R33" s="85"/>
      <c r="S33" s="85"/>
      <c r="T33" s="85"/>
      <c r="U33" s="2"/>
      <c r="V33" s="2"/>
      <c r="W33" s="2"/>
      <c r="X33" s="2"/>
      <c r="Y33" s="2"/>
      <c r="Z33" s="2"/>
      <c r="AA33" s="2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</row>
    <row r="34" spans="2:48" s="1" customFormat="1" ht="17.25" customHeight="1" x14ac:dyDescent="0.2">
      <c r="B34" s="70"/>
      <c r="C34" s="71"/>
      <c r="D34" s="71"/>
      <c r="E34" s="71"/>
      <c r="F34" s="80"/>
      <c r="G34" s="2"/>
      <c r="H34" s="257"/>
      <c r="I34" s="258"/>
      <c r="J34" s="259"/>
      <c r="K34" s="260"/>
      <c r="L34" s="258"/>
      <c r="M34" s="261"/>
      <c r="N34" s="260"/>
      <c r="O34" s="258"/>
      <c r="P34" s="261"/>
      <c r="Q34" s="260"/>
      <c r="R34" s="85"/>
      <c r="S34" s="94"/>
      <c r="T34" s="94"/>
      <c r="U34" s="2"/>
      <c r="V34" s="2"/>
      <c r="W34" s="2"/>
      <c r="X34" s="2"/>
      <c r="Y34" s="2"/>
      <c r="Z34" s="2"/>
      <c r="AA34" s="2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</row>
    <row r="35" spans="2:48" s="1" customFormat="1" ht="17.25" customHeight="1" x14ac:dyDescent="0.2">
      <c r="B35" s="49" t="s">
        <v>241</v>
      </c>
      <c r="C35" s="81"/>
      <c r="D35" s="81"/>
      <c r="E35" s="50"/>
      <c r="F35" s="80">
        <v>0.125</v>
      </c>
      <c r="G35" s="2"/>
      <c r="H35" s="257">
        <v>2.75</v>
      </c>
      <c r="I35" s="258">
        <v>3.25</v>
      </c>
      <c r="J35" s="259">
        <v>3.25</v>
      </c>
      <c r="K35" s="260" t="s">
        <v>257</v>
      </c>
      <c r="L35" s="258"/>
      <c r="M35" s="381">
        <v>3.25</v>
      </c>
      <c r="N35" s="260"/>
      <c r="O35" s="258">
        <v>3.25</v>
      </c>
      <c r="P35" s="261">
        <v>3.25</v>
      </c>
      <c r="Q35" s="260"/>
      <c r="R35" s="85"/>
      <c r="S35" s="94"/>
      <c r="T35" s="94"/>
      <c r="U35" s="2"/>
      <c r="V35" s="2"/>
      <c r="W35" s="2"/>
      <c r="X35" s="2"/>
      <c r="Y35" s="2"/>
      <c r="Z35" s="2"/>
      <c r="AA35" s="2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</row>
    <row r="36" spans="2:48" s="1" customFormat="1" ht="17.25" customHeight="1" x14ac:dyDescent="0.2">
      <c r="B36" s="49" t="s">
        <v>137</v>
      </c>
      <c r="C36" s="81"/>
      <c r="D36" s="81"/>
      <c r="E36" s="50"/>
      <c r="F36" s="80">
        <v>0.125</v>
      </c>
      <c r="G36" s="2"/>
      <c r="H36" s="257">
        <v>0.5</v>
      </c>
      <c r="I36" s="258">
        <v>0.5</v>
      </c>
      <c r="J36" s="259">
        <v>0.5</v>
      </c>
      <c r="K36" s="260" t="s">
        <v>257</v>
      </c>
      <c r="L36" s="258">
        <v>0.75</v>
      </c>
      <c r="M36" s="261">
        <v>0.75</v>
      </c>
      <c r="N36" s="260" t="s">
        <v>257</v>
      </c>
      <c r="O36" s="258">
        <v>0.75</v>
      </c>
      <c r="P36" s="261">
        <v>0.75</v>
      </c>
      <c r="Q36" s="260"/>
      <c r="R36" s="85"/>
      <c r="S36" s="94"/>
      <c r="T36" s="94"/>
      <c r="U36" s="2"/>
      <c r="V36" s="2"/>
      <c r="W36" s="2"/>
      <c r="X36" s="2"/>
      <c r="Y36" s="2"/>
      <c r="Z36" s="2"/>
      <c r="AA36" s="2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</row>
    <row r="37" spans="2:48" s="1" customFormat="1" ht="17.25" customHeight="1" x14ac:dyDescent="0.2">
      <c r="B37" s="49" t="s">
        <v>138</v>
      </c>
      <c r="C37" s="81"/>
      <c r="D37" s="81"/>
      <c r="E37" s="50"/>
      <c r="F37" s="80">
        <v>0.125</v>
      </c>
      <c r="G37" s="2"/>
      <c r="H37" s="257">
        <v>6.5</v>
      </c>
      <c r="I37" s="258">
        <v>6.25</v>
      </c>
      <c r="J37" s="259">
        <v>6.25</v>
      </c>
      <c r="K37" s="260" t="s">
        <v>257</v>
      </c>
      <c r="L37" s="258">
        <v>6</v>
      </c>
      <c r="M37" s="261">
        <v>6</v>
      </c>
      <c r="N37" s="260" t="s">
        <v>257</v>
      </c>
      <c r="O37" s="258">
        <v>6.125</v>
      </c>
      <c r="P37" s="381">
        <v>6</v>
      </c>
      <c r="Q37" s="380" t="s">
        <v>259</v>
      </c>
      <c r="R37" s="85"/>
      <c r="S37" s="94"/>
      <c r="T37" s="94"/>
      <c r="U37" s="2"/>
      <c r="V37" s="2"/>
      <c r="W37" s="2"/>
      <c r="X37" s="2"/>
      <c r="Y37" s="2"/>
      <c r="Z37" s="2"/>
      <c r="AA37" s="2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</row>
    <row r="38" spans="2:48" s="1" customFormat="1" ht="17.25" customHeight="1" x14ac:dyDescent="0.2">
      <c r="B38" s="49" t="s">
        <v>243</v>
      </c>
      <c r="C38" s="81"/>
      <c r="D38" s="81"/>
      <c r="E38" s="50"/>
      <c r="F38" s="274">
        <v>6.25E-2</v>
      </c>
      <c r="G38" s="2"/>
      <c r="H38" s="257">
        <v>0.875</v>
      </c>
      <c r="I38" s="258">
        <v>0.875</v>
      </c>
      <c r="J38" s="259">
        <v>0.875</v>
      </c>
      <c r="K38" s="260" t="s">
        <v>257</v>
      </c>
      <c r="L38" s="258">
        <v>0.875</v>
      </c>
      <c r="M38" s="261">
        <v>0.875</v>
      </c>
      <c r="N38" s="260" t="s">
        <v>257</v>
      </c>
      <c r="O38" s="258">
        <v>0.875</v>
      </c>
      <c r="P38" s="261">
        <v>0.875</v>
      </c>
      <c r="Q38" s="260"/>
      <c r="R38" s="85"/>
      <c r="S38" s="94"/>
      <c r="T38" s="94"/>
      <c r="U38" s="2"/>
      <c r="V38" s="2"/>
      <c r="W38" s="2"/>
      <c r="X38" s="2"/>
      <c r="Y38" s="2"/>
      <c r="Z38" s="2"/>
      <c r="AA38" s="2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</row>
    <row r="39" spans="2:48" s="1" customFormat="1" ht="17.25" customHeight="1" x14ac:dyDescent="0.2">
      <c r="B39" s="49" t="s">
        <v>229</v>
      </c>
      <c r="C39" s="50"/>
      <c r="D39" s="50"/>
      <c r="E39" s="50"/>
      <c r="F39" s="80">
        <v>0.125</v>
      </c>
      <c r="G39" s="2"/>
      <c r="H39" s="257">
        <v>7.25</v>
      </c>
      <c r="I39" s="258">
        <v>7.25</v>
      </c>
      <c r="J39" s="259">
        <v>7.25</v>
      </c>
      <c r="K39" s="260" t="s">
        <v>257</v>
      </c>
      <c r="L39" s="258">
        <v>7.375</v>
      </c>
      <c r="M39" s="381">
        <v>7.25</v>
      </c>
      <c r="N39" s="380" t="s">
        <v>259</v>
      </c>
      <c r="O39" s="258">
        <v>7.25</v>
      </c>
      <c r="P39" s="261">
        <v>7.25</v>
      </c>
      <c r="Q39" s="260"/>
      <c r="R39" s="85"/>
      <c r="S39" s="85"/>
      <c r="T39" s="85"/>
      <c r="U39" s="2"/>
      <c r="V39" s="2"/>
      <c r="W39" s="2"/>
      <c r="X39" s="2"/>
      <c r="Y39" s="2"/>
      <c r="Z39" s="2"/>
      <c r="AA39" s="2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</row>
    <row r="40" spans="2:48" s="1" customFormat="1" ht="17.25" customHeight="1" x14ac:dyDescent="0.2">
      <c r="B40" s="49" t="s">
        <v>230</v>
      </c>
      <c r="C40" s="50"/>
      <c r="D40" s="50"/>
      <c r="E40" s="50"/>
      <c r="F40" s="80">
        <v>0.125</v>
      </c>
      <c r="G40" s="2"/>
      <c r="H40" s="257">
        <v>9</v>
      </c>
      <c r="I40" s="258">
        <v>9</v>
      </c>
      <c r="J40" s="259">
        <v>9</v>
      </c>
      <c r="K40" s="260" t="s">
        <v>257</v>
      </c>
      <c r="L40" s="258">
        <v>9</v>
      </c>
      <c r="M40" s="261">
        <v>9</v>
      </c>
      <c r="N40" s="260" t="s">
        <v>257</v>
      </c>
      <c r="O40" s="258">
        <v>9</v>
      </c>
      <c r="P40" s="261">
        <v>9</v>
      </c>
      <c r="Q40" s="260"/>
      <c r="R40" s="85"/>
      <c r="S40" s="85"/>
      <c r="T40" s="85"/>
      <c r="U40" s="2"/>
      <c r="V40" s="2"/>
      <c r="W40" s="2"/>
      <c r="X40" s="2"/>
      <c r="Y40" s="2"/>
      <c r="Z40" s="2"/>
      <c r="AA40" s="2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</row>
    <row r="41" spans="2:48" s="1" customFormat="1" ht="17.25" customHeight="1" x14ac:dyDescent="0.2">
      <c r="B41" s="49" t="s">
        <v>231</v>
      </c>
      <c r="C41" s="81"/>
      <c r="D41" s="81"/>
      <c r="E41" s="50"/>
      <c r="F41" s="80">
        <v>0.125</v>
      </c>
      <c r="G41" s="2"/>
      <c r="H41" s="257">
        <v>0.875</v>
      </c>
      <c r="I41" s="258">
        <v>1</v>
      </c>
      <c r="J41" s="381">
        <v>0.875</v>
      </c>
      <c r="K41" s="380" t="s">
        <v>259</v>
      </c>
      <c r="L41" s="258">
        <v>1</v>
      </c>
      <c r="M41" s="381">
        <v>0.875</v>
      </c>
      <c r="N41" s="380" t="s">
        <v>259</v>
      </c>
      <c r="O41" s="258">
        <v>0.875</v>
      </c>
      <c r="P41" s="261">
        <v>0.875</v>
      </c>
      <c r="Q41" s="260"/>
      <c r="R41" s="85"/>
      <c r="S41" s="94"/>
      <c r="T41" s="94"/>
      <c r="U41" s="2"/>
      <c r="V41" s="2"/>
      <c r="W41" s="2"/>
      <c r="X41" s="2"/>
      <c r="Y41" s="2"/>
      <c r="Z41" s="2"/>
      <c r="AA41" s="2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</row>
    <row r="42" spans="2:48" s="1" customFormat="1" ht="17.25" customHeight="1" x14ac:dyDescent="0.2">
      <c r="B42" s="49"/>
      <c r="C42" s="81"/>
      <c r="D42" s="81"/>
      <c r="E42" s="50"/>
      <c r="F42" s="274"/>
      <c r="G42" s="2"/>
      <c r="H42" s="257"/>
      <c r="I42" s="258"/>
      <c r="J42" s="261"/>
      <c r="K42" s="260"/>
      <c r="L42" s="258"/>
      <c r="M42" s="261"/>
      <c r="N42" s="260"/>
      <c r="O42" s="258"/>
      <c r="P42" s="261"/>
      <c r="Q42" s="260"/>
      <c r="R42" s="85"/>
      <c r="S42" s="94"/>
      <c r="T42" s="94"/>
      <c r="U42" s="2"/>
      <c r="V42" s="2"/>
      <c r="W42" s="2"/>
      <c r="X42" s="2"/>
      <c r="Y42" s="2"/>
      <c r="Z42" s="2"/>
      <c r="AA42" s="2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</row>
    <row r="43" spans="2:48" ht="16" x14ac:dyDescent="0.2">
      <c r="B43" s="49" t="s">
        <v>139</v>
      </c>
      <c r="C43" s="81"/>
      <c r="D43" s="81"/>
      <c r="E43" s="50"/>
      <c r="F43" s="80">
        <v>0.125</v>
      </c>
      <c r="H43" s="257">
        <v>8.5</v>
      </c>
      <c r="I43" s="258">
        <v>8.5</v>
      </c>
      <c r="J43" s="261">
        <v>8.5</v>
      </c>
      <c r="K43" s="260" t="s">
        <v>257</v>
      </c>
      <c r="L43" s="258">
        <v>8.75</v>
      </c>
      <c r="M43" s="261">
        <v>8.75</v>
      </c>
      <c r="N43" s="260" t="s">
        <v>257</v>
      </c>
      <c r="O43" s="258">
        <v>8.75</v>
      </c>
      <c r="P43" s="261">
        <v>8.75</v>
      </c>
      <c r="Q43" s="260"/>
      <c r="R43" s="85"/>
      <c r="S43" s="94"/>
      <c r="T43" s="94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</row>
    <row r="44" spans="2:48" ht="16" x14ac:dyDescent="0.2">
      <c r="B44" s="49"/>
      <c r="C44" s="81"/>
      <c r="D44" s="81"/>
      <c r="E44" s="115"/>
      <c r="F44" s="79"/>
      <c r="G44" s="164"/>
      <c r="H44" s="257"/>
      <c r="I44" s="258"/>
      <c r="J44" s="261"/>
      <c r="K44" s="260"/>
      <c r="L44" s="258"/>
      <c r="M44" s="261"/>
      <c r="N44" s="260"/>
      <c r="O44" s="258"/>
      <c r="P44" s="261"/>
      <c r="Q44" s="260"/>
      <c r="R44" s="85"/>
      <c r="S44" s="85"/>
      <c r="T44" s="85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</row>
    <row r="45" spans="2:48" ht="16" x14ac:dyDescent="0.2">
      <c r="B45" s="49" t="s">
        <v>132</v>
      </c>
      <c r="C45" s="50"/>
      <c r="D45" s="50"/>
      <c r="E45" s="95"/>
      <c r="F45" s="80"/>
      <c r="H45" s="257"/>
      <c r="I45" s="258"/>
      <c r="J45" s="261"/>
      <c r="K45" s="260"/>
      <c r="L45" s="258" t="s">
        <v>260</v>
      </c>
      <c r="M45" s="261"/>
      <c r="N45" s="260"/>
      <c r="O45" s="258" t="s">
        <v>272</v>
      </c>
      <c r="P45" s="261"/>
      <c r="Q45" s="260"/>
      <c r="R45" s="85"/>
      <c r="S45" s="85"/>
      <c r="T45" s="85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</row>
    <row r="46" spans="2:48" ht="16" x14ac:dyDescent="0.2">
      <c r="B46" s="49"/>
      <c r="C46" s="50"/>
      <c r="D46" s="50"/>
      <c r="E46" s="96"/>
      <c r="F46" s="80"/>
      <c r="H46" s="257"/>
      <c r="I46" s="258"/>
      <c r="J46" s="261"/>
      <c r="K46" s="260"/>
      <c r="L46" s="258"/>
      <c r="M46" s="261"/>
      <c r="N46" s="260"/>
      <c r="O46" s="258"/>
      <c r="P46" s="261"/>
      <c r="Q46" s="260"/>
      <c r="R46" s="85"/>
      <c r="S46" s="85"/>
      <c r="T46" s="85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</row>
    <row r="47" spans="2:48" ht="16" x14ac:dyDescent="0.2">
      <c r="B47" s="49"/>
      <c r="C47" s="50"/>
      <c r="D47" s="50"/>
      <c r="E47" s="96"/>
      <c r="F47" s="80"/>
      <c r="H47" s="257"/>
      <c r="I47" s="258"/>
      <c r="J47" s="261"/>
      <c r="K47" s="260"/>
      <c r="L47" s="258"/>
      <c r="M47" s="261"/>
      <c r="N47" s="260"/>
      <c r="O47" s="258"/>
      <c r="P47" s="261"/>
      <c r="Q47" s="260"/>
      <c r="R47" s="85"/>
      <c r="S47" s="85"/>
      <c r="T47" s="85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</row>
    <row r="48" spans="2:48" s="1" customFormat="1" ht="17.25" customHeight="1" x14ac:dyDescent="0.2">
      <c r="B48" s="49"/>
      <c r="C48" s="50"/>
      <c r="D48" s="50"/>
      <c r="E48" s="96"/>
      <c r="F48" s="274"/>
      <c r="G48" s="2"/>
      <c r="H48" s="257"/>
      <c r="I48" s="258"/>
      <c r="J48" s="259"/>
      <c r="K48" s="260"/>
      <c r="L48" s="258"/>
      <c r="M48" s="261"/>
      <c r="N48" s="260"/>
      <c r="O48" s="258"/>
      <c r="P48" s="261"/>
      <c r="Q48" s="260"/>
      <c r="R48" s="85"/>
      <c r="S48" s="85"/>
      <c r="T48" s="85"/>
      <c r="U48" s="2"/>
      <c r="V48" s="2"/>
      <c r="W48" s="2"/>
      <c r="X48" s="2"/>
      <c r="Y48" s="2"/>
      <c r="Z48" s="2"/>
      <c r="AA48" s="2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</row>
    <row r="49" spans="2:48" s="1" customFormat="1" ht="17.25" customHeight="1" x14ac:dyDescent="0.2">
      <c r="B49" s="49"/>
      <c r="C49" s="50"/>
      <c r="D49" s="50"/>
      <c r="E49" s="95"/>
      <c r="F49" s="80"/>
      <c r="G49" s="2"/>
      <c r="H49" s="257"/>
      <c r="I49" s="258"/>
      <c r="J49" s="259"/>
      <c r="K49" s="260"/>
      <c r="L49" s="258"/>
      <c r="M49" s="261"/>
      <c r="N49" s="260"/>
      <c r="O49" s="258"/>
      <c r="P49" s="261"/>
      <c r="Q49" s="260"/>
      <c r="R49" s="85"/>
      <c r="S49" s="85"/>
      <c r="T49" s="85"/>
      <c r="U49" s="2"/>
      <c r="V49" s="2"/>
      <c r="W49" s="2"/>
      <c r="X49" s="2"/>
      <c r="Y49" s="2"/>
      <c r="Z49" s="2"/>
      <c r="AA49" s="2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</row>
    <row r="50" spans="2:48" s="1" customFormat="1" ht="17.25" customHeight="1" x14ac:dyDescent="0.2">
      <c r="B50" s="49"/>
      <c r="C50" s="50"/>
      <c r="D50" s="50"/>
      <c r="E50" s="96"/>
      <c r="F50" s="79"/>
      <c r="G50" s="2"/>
      <c r="H50" s="257"/>
      <c r="I50" s="258"/>
      <c r="J50" s="259"/>
      <c r="K50" s="260"/>
      <c r="L50" s="258"/>
      <c r="M50" s="261"/>
      <c r="N50" s="260"/>
      <c r="O50" s="258"/>
      <c r="P50" s="261"/>
      <c r="Q50" s="260"/>
      <c r="R50" s="85"/>
      <c r="S50" s="85"/>
      <c r="T50" s="85"/>
      <c r="U50" s="2"/>
      <c r="V50" s="2"/>
      <c r="W50" s="2"/>
      <c r="X50" s="2"/>
      <c r="Y50" s="2"/>
      <c r="Z50" s="2"/>
      <c r="AA50" s="2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</row>
    <row r="51" spans="2:48" ht="16" x14ac:dyDescent="0.2">
      <c r="B51" s="70"/>
      <c r="C51" s="71"/>
      <c r="D51" s="71"/>
      <c r="E51" s="97"/>
      <c r="F51" s="80"/>
      <c r="G51" s="2"/>
      <c r="H51" s="276"/>
      <c r="I51" s="277"/>
      <c r="J51" s="278"/>
      <c r="K51" s="279"/>
      <c r="L51" s="277"/>
      <c r="M51" s="278"/>
      <c r="N51" s="279"/>
      <c r="O51" s="277"/>
      <c r="P51" s="278"/>
      <c r="Q51" s="279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</row>
    <row r="52" spans="2:48" ht="16" x14ac:dyDescent="0.2">
      <c r="B52" s="49"/>
      <c r="C52" s="50"/>
      <c r="D52" s="50"/>
      <c r="E52" s="96"/>
      <c r="F52" s="79"/>
      <c r="G52" s="164"/>
      <c r="H52" s="257"/>
      <c r="I52" s="258"/>
      <c r="J52" s="261"/>
      <c r="K52" s="260"/>
      <c r="L52" s="258"/>
      <c r="M52" s="261"/>
      <c r="N52" s="260"/>
      <c r="O52" s="258"/>
      <c r="P52" s="261"/>
      <c r="Q52" s="2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</row>
    <row r="53" spans="2:48" ht="17" thickBot="1" x14ac:dyDescent="0.25">
      <c r="B53" s="243"/>
      <c r="C53" s="244"/>
      <c r="D53" s="244"/>
      <c r="E53" s="161"/>
      <c r="F53" s="84"/>
      <c r="G53" s="161"/>
      <c r="H53" s="54"/>
      <c r="I53" s="21"/>
      <c r="J53" s="58"/>
      <c r="K53" s="56"/>
      <c r="L53" s="21"/>
      <c r="M53" s="58"/>
      <c r="N53" s="56"/>
      <c r="O53" s="21"/>
      <c r="P53" s="58"/>
      <c r="Q53" s="56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</row>
    <row r="54" spans="2:48" x14ac:dyDescent="0.15">
      <c r="B54" s="4"/>
      <c r="C54" s="4"/>
      <c r="D54" s="4"/>
      <c r="E54" s="4"/>
      <c r="F54" s="4"/>
      <c r="H54" s="4"/>
      <c r="I54" s="4"/>
      <c r="J54" s="4"/>
      <c r="K54" s="4"/>
      <c r="L54" s="4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</row>
    <row r="55" spans="2:48" x14ac:dyDescent="0.15">
      <c r="B55" s="4"/>
      <c r="C55" s="4"/>
      <c r="D55" s="4"/>
      <c r="E55" s="4"/>
      <c r="F55" s="4"/>
      <c r="H55" s="4"/>
      <c r="I55" s="4"/>
      <c r="J55" s="4"/>
      <c r="K55" s="4"/>
      <c r="L55" s="4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</row>
    <row r="56" spans="2:48" x14ac:dyDescent="0.15">
      <c r="B56" s="4"/>
      <c r="C56" s="4"/>
      <c r="D56" s="4"/>
      <c r="E56" s="4"/>
      <c r="F56" s="4"/>
      <c r="H56" s="4"/>
      <c r="I56" s="4"/>
      <c r="J56" s="4"/>
      <c r="K56" s="4"/>
      <c r="L56" s="4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</row>
    <row r="57" spans="2:48" x14ac:dyDescent="0.15">
      <c r="B57" s="4"/>
      <c r="C57" s="4"/>
      <c r="D57" s="4"/>
      <c r="E57" s="4"/>
      <c r="F57" s="4"/>
      <c r="H57" s="4"/>
      <c r="I57" s="4"/>
      <c r="J57" s="4"/>
      <c r="K57" s="4"/>
      <c r="L57" s="4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</row>
    <row r="58" spans="2:48" x14ac:dyDescent="0.15">
      <c r="B58" s="4"/>
      <c r="C58" s="4"/>
      <c r="D58" s="4"/>
      <c r="E58" s="4"/>
      <c r="F58" s="4"/>
      <c r="H58" s="4"/>
      <c r="I58" s="4"/>
      <c r="J58" s="4"/>
      <c r="K58" s="4"/>
      <c r="L58" s="4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</row>
    <row r="59" spans="2:48" x14ac:dyDescent="0.15">
      <c r="B59" s="4"/>
      <c r="C59" s="4"/>
      <c r="D59" s="4"/>
      <c r="E59" s="4"/>
      <c r="F59" s="4"/>
      <c r="H59" s="4"/>
      <c r="I59" s="4"/>
      <c r="J59" s="4"/>
      <c r="K59" s="4"/>
      <c r="L59" s="4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</row>
    <row r="60" spans="2:48" x14ac:dyDescent="0.15">
      <c r="B60" s="4"/>
      <c r="C60" s="4"/>
      <c r="D60" s="4"/>
      <c r="E60" s="4"/>
      <c r="F60" s="4"/>
      <c r="H60" s="4"/>
      <c r="I60" s="4"/>
      <c r="J60" s="4"/>
      <c r="K60" s="4"/>
      <c r="L60" s="4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</row>
    <row r="61" spans="2:48" x14ac:dyDescent="0.15">
      <c r="B61" s="4"/>
      <c r="C61" s="4"/>
      <c r="D61" s="4"/>
      <c r="E61" s="4"/>
      <c r="F61" s="4"/>
      <c r="H61" s="4"/>
      <c r="I61" s="4"/>
      <c r="J61" s="4"/>
      <c r="K61" s="4"/>
      <c r="L61" s="4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</row>
    <row r="62" spans="2:48" x14ac:dyDescent="0.15">
      <c r="B62" s="4"/>
      <c r="C62" s="4"/>
      <c r="D62" s="4"/>
      <c r="E62" s="4"/>
      <c r="F62" s="4"/>
      <c r="H62" s="4"/>
      <c r="I62" s="4"/>
      <c r="J62" s="4"/>
      <c r="K62" s="4"/>
      <c r="L62" s="4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</row>
    <row r="63" spans="2:48" x14ac:dyDescent="0.15">
      <c r="B63" s="4"/>
      <c r="C63" s="4"/>
      <c r="D63" s="4"/>
      <c r="E63" s="4"/>
      <c r="F63" s="4"/>
      <c r="H63" s="4"/>
      <c r="I63" s="4"/>
      <c r="J63" s="4"/>
      <c r="K63" s="4"/>
      <c r="L63" s="4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</row>
    <row r="64" spans="2:48" x14ac:dyDescent="0.15">
      <c r="B64" s="4"/>
      <c r="C64" s="4"/>
      <c r="D64" s="4"/>
      <c r="E64" s="4"/>
      <c r="F64" s="4"/>
      <c r="H64" s="4"/>
      <c r="I64" s="4"/>
      <c r="J64" s="4"/>
      <c r="K64" s="4"/>
      <c r="L64" s="4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</row>
    <row r="65" spans="2:48" x14ac:dyDescent="0.15">
      <c r="B65" s="4"/>
      <c r="C65" s="4"/>
      <c r="D65" s="4"/>
      <c r="E65" s="4"/>
      <c r="F65" s="4"/>
      <c r="H65" s="4"/>
      <c r="I65" s="4"/>
      <c r="J65" s="4"/>
      <c r="K65" s="4"/>
      <c r="L65" s="4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</row>
    <row r="66" spans="2:48" x14ac:dyDescent="0.15">
      <c r="B66" s="4"/>
      <c r="C66" s="4"/>
      <c r="D66" s="4"/>
      <c r="E66" s="4"/>
      <c r="F66" s="4"/>
      <c r="H66" s="4"/>
      <c r="I66" s="4"/>
      <c r="J66" s="4"/>
      <c r="K66" s="4"/>
      <c r="L66" s="4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</row>
    <row r="67" spans="2:48" x14ac:dyDescent="0.15">
      <c r="B67" s="4"/>
      <c r="C67" s="4"/>
      <c r="D67" s="4"/>
      <c r="E67" s="4"/>
      <c r="F67" s="4"/>
      <c r="H67" s="4"/>
      <c r="I67" s="4"/>
      <c r="J67" s="4"/>
      <c r="K67" s="4"/>
      <c r="L67" s="4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</row>
    <row r="68" spans="2:48" x14ac:dyDescent="0.15">
      <c r="B68" s="4"/>
      <c r="C68" s="4"/>
      <c r="D68" s="4"/>
      <c r="E68" s="4"/>
      <c r="F68" s="4"/>
      <c r="H68" s="4"/>
      <c r="I68" s="4"/>
      <c r="J68" s="4"/>
      <c r="K68" s="4"/>
      <c r="L68" s="4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</row>
    <row r="69" spans="2:48" x14ac:dyDescent="0.15">
      <c r="B69" s="4"/>
      <c r="C69" s="4"/>
      <c r="D69" s="4"/>
      <c r="E69" s="4"/>
      <c r="F69" s="4"/>
      <c r="H69" s="4"/>
      <c r="I69" s="4"/>
      <c r="J69" s="4"/>
      <c r="K69" s="4"/>
      <c r="L69" s="4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</row>
    <row r="70" spans="2:48" x14ac:dyDescent="0.15">
      <c r="B70" s="4"/>
      <c r="C70" s="4"/>
      <c r="D70" s="4"/>
      <c r="E70" s="4"/>
      <c r="F70" s="4"/>
      <c r="H70" s="4"/>
      <c r="I70" s="4"/>
      <c r="J70" s="4"/>
      <c r="K70" s="4"/>
      <c r="L70" s="4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</row>
    <row r="71" spans="2:48" x14ac:dyDescent="0.15">
      <c r="B71" s="4"/>
      <c r="C71" s="4"/>
      <c r="D71" s="4"/>
      <c r="E71" s="4"/>
      <c r="F71" s="4"/>
      <c r="H71" s="4"/>
      <c r="I71" s="4"/>
      <c r="J71" s="4"/>
      <c r="K71" s="4"/>
      <c r="L71" s="4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</row>
    <row r="72" spans="2:48" s="4" customFormat="1" x14ac:dyDescent="0.15"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</row>
    <row r="73" spans="2:48" s="4" customFormat="1" x14ac:dyDescent="0.15"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</row>
    <row r="74" spans="2:48" s="4" customFormat="1" x14ac:dyDescent="0.15"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</row>
    <row r="75" spans="2:48" s="4" customFormat="1" x14ac:dyDescent="0.15"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</row>
    <row r="76" spans="2:48" s="4" customFormat="1" x14ac:dyDescent="0.15"/>
    <row r="77" spans="2:48" s="4" customFormat="1" x14ac:dyDescent="0.15"/>
    <row r="78" spans="2:48" s="4" customFormat="1" x14ac:dyDescent="0.15"/>
    <row r="79" spans="2:48" s="4" customFormat="1" x14ac:dyDescent="0.15"/>
    <row r="80" spans="2:48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</sheetData>
  <mergeCells count="7">
    <mergeCell ref="O1:Q1"/>
    <mergeCell ref="O2:Q8"/>
    <mergeCell ref="B12:E12"/>
    <mergeCell ref="O11:Q11"/>
    <mergeCell ref="B11:F11"/>
    <mergeCell ref="I11:K11"/>
    <mergeCell ref="L11:N11"/>
  </mergeCells>
  <printOptions horizontalCentered="1" verticalCentered="1"/>
  <pageMargins left="0.25" right="0.25" top="0.75" bottom="0.75" header="0.3" footer="0.3"/>
  <pageSetup scale="48" orientation="portrait" r:id="rId1"/>
  <headerFooter alignWithMargins="0">
    <oddFooter>&amp;R&amp;D&amp;T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7adc132-09bb-4663-9c9a-e66be2604bd1">VE5PATZ6MYZS-1540416678-1010189</_dlc_DocId>
    <_dlc_DocIdUrl xmlns="d7adc132-09bb-4663-9c9a-e66be2604bd1">
      <Url>https://alcandco.sharepoint.com/sites/ALCDocuments/_layouts/15/DocIdRedir.aspx?ID=VE5PATZ6MYZS-1540416678-1010189</Url>
      <Description>VE5PATZ6MYZS-1540416678-1010189</Description>
    </_dlc_DocIdUrl>
    <TaxCatchAll xmlns="d7adc132-09bb-4663-9c9a-e66be2604bd1" xsi:nil="true"/>
    <lcf76f155ced4ddcb4097134ff3c332f xmlns="5bca3a4a-848a-4863-b022-b3b1b656719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2574660D7BC489050B8B7F6D6AD41" ma:contentTypeVersion="27" ma:contentTypeDescription="Create a new document." ma:contentTypeScope="" ma:versionID="232d975fdb8cd2f1aa221e1d39989237">
  <xsd:schema xmlns:xsd="http://www.w3.org/2001/XMLSchema" xmlns:xs="http://www.w3.org/2001/XMLSchema" xmlns:p="http://schemas.microsoft.com/office/2006/metadata/properties" xmlns:ns2="d7adc132-09bb-4663-9c9a-e66be2604bd1" xmlns:ns3="5bca3a4a-848a-4863-b022-b3b1b6567198" targetNamespace="http://schemas.microsoft.com/office/2006/metadata/properties" ma:root="true" ma:fieldsID="d43bd26b00445f722896678c6db10e60" ns2:_="" ns3:_="">
    <xsd:import namespace="d7adc132-09bb-4663-9c9a-e66be2604bd1"/>
    <xsd:import namespace="5bca3a4a-848a-4863-b022-b3b1b65671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dc132-09bb-4663-9c9a-e66be2604bd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7601d7d-2b4e-4ee9-8650-391a89dee5b7}" ma:internalName="TaxCatchAll" ma:showField="CatchAllData" ma:web="d7adc132-09bb-4663-9c9a-e66be2604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a3a4a-848a-4863-b022-b3b1b6567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98ad636-d672-44e4-91e7-42faeab114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60A1494-0EB3-4BC7-B690-39148FBFFE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D8A78-A3C4-4C33-9CBF-075CB0222A78}">
  <ds:schemaRefs>
    <ds:schemaRef ds:uri="http://schemas.microsoft.com/office/2006/metadata/properties"/>
    <ds:schemaRef ds:uri="http://schemas.microsoft.com/office/infopath/2007/PartnerControls"/>
    <ds:schemaRef ds:uri="d7adc132-09bb-4663-9c9a-e66be2604bd1"/>
    <ds:schemaRef ds:uri="5bca3a4a-848a-4863-b022-b3b1b6567198"/>
  </ds:schemaRefs>
</ds:datastoreItem>
</file>

<file path=customXml/itemProps3.xml><?xml version="1.0" encoding="utf-8"?>
<ds:datastoreItem xmlns:ds="http://schemas.openxmlformats.org/officeDocument/2006/customXml" ds:itemID="{0A2B63E6-D1B6-4FC7-B726-A8FE9E45C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adc132-09bb-4663-9c9a-e66be2604bd1"/>
    <ds:schemaRef ds:uri="5bca3a4a-848a-4863-b022-b3b1b65671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F62A68-D1FD-4147-8DB7-4A2458C0C8A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Style Summary</vt:lpstr>
      <vt:lpstr>Yarn &amp; Trim Sheet BOM</vt:lpstr>
      <vt:lpstr>Dev Detailed Sketch</vt:lpstr>
      <vt:lpstr>Dev Comment Spec</vt:lpstr>
      <vt:lpstr>Dev Detailed Sketch - Proto</vt:lpstr>
      <vt:lpstr>Detailed Sketch - SMS Fit</vt:lpstr>
      <vt:lpstr>Detailed Sketch - PPS</vt:lpstr>
      <vt:lpstr>Detailed Sketch - TOP</vt:lpstr>
      <vt:lpstr>Fit Comment Spec</vt:lpstr>
      <vt:lpstr>Sheet1</vt:lpstr>
      <vt:lpstr>Graded Spec - DRESS</vt:lpstr>
      <vt:lpstr>Label Sheet - KNITWEAR</vt:lpstr>
      <vt:lpstr>Sheet2</vt:lpstr>
      <vt:lpstr>'Detailed Sketch - PPS'!Print_Area</vt:lpstr>
      <vt:lpstr>'Detailed Sketch - SMS Fit'!Print_Area</vt:lpstr>
      <vt:lpstr>'Detailed Sketch - TOP'!Print_Area</vt:lpstr>
      <vt:lpstr>'Dev Comment Spec'!Print_Area</vt:lpstr>
      <vt:lpstr>'Dev Detailed Sketch'!Print_Area</vt:lpstr>
      <vt:lpstr>'Dev Detailed Sketch - Proto'!Print_Area</vt:lpstr>
      <vt:lpstr>'Fit Comment Spec'!Print_Area</vt:lpstr>
      <vt:lpstr>'Graded Spec - DRESS'!Print_Area</vt:lpstr>
      <vt:lpstr>'Label Sheet - KNITWEAR'!Print_Area</vt:lpstr>
      <vt:lpstr>'Style Summary'!Print_Area</vt:lpstr>
      <vt:lpstr>'Yarn &amp; Trim Sheet BOM'!Print_Area</vt:lpstr>
    </vt:vector>
  </TitlesOfParts>
  <Company>Laundry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Dadivanian</dc:creator>
  <cp:lastModifiedBy>ASHISH VERMA</cp:lastModifiedBy>
  <cp:lastPrinted>2021-10-15T17:13:17Z</cp:lastPrinted>
  <dcterms:created xsi:type="dcterms:W3CDTF">2001-11-12T20:08:14Z</dcterms:created>
  <dcterms:modified xsi:type="dcterms:W3CDTF">2026-07-01T02:58:42Z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1561348995</vt:i4>
  </property>
  <property fmtid="{D5CDD505-2E9C-101B-9397-08002B2CF9AE}" pid="3" name="_NewReviewCycle">
    <vt:lpwstr/>
  </property>
  <property fmtid="{D5CDD505-2E9C-101B-9397-08002B2CF9AE}" pid="4" name="_EmailSubject">
    <vt:lpwstr>t/p</vt:lpwstr>
  </property>
  <property fmtid="{D5CDD505-2E9C-101B-9397-08002B2CF9AE}" pid="5" name="_AuthorEmail">
    <vt:lpwstr>wendy@modanicola-int.com</vt:lpwstr>
  </property>
  <property fmtid="{D5CDD505-2E9C-101B-9397-08002B2CF9AE}" pid="6" name="_AuthorEmailDisplayName">
    <vt:lpwstr>Wendy Hoyos</vt:lpwstr>
  </property>
  <property fmtid="{D5CDD505-2E9C-101B-9397-08002B2CF9AE}" pid="7" name="_ReviewingToolsShownOnce">
    <vt:lpwstr/>
  </property>
  <property fmtid="{D5CDD505-2E9C-101B-9397-08002B2CF9AE}" pid="8" name="ContentTypeId">
    <vt:lpwstr>0x010100C662574660D7BC489050B8B7F6D6AD41</vt:lpwstr>
  </property>
  <property fmtid="{D5CDD505-2E9C-101B-9397-08002B2CF9AE}" pid="9" name="Order">
    <vt:r8>31800</vt:r8>
  </property>
  <property fmtid="{D5CDD505-2E9C-101B-9397-08002B2CF9AE}" pid="10" name="_dlc_DocIdItemGuid">
    <vt:lpwstr>eccc2443-80d9-4db4-94e4-2acf73ae1dbf</vt:lpwstr>
  </property>
  <property fmtid="{D5CDD505-2E9C-101B-9397-08002B2CF9AE}" pid="11" name="MediaServiceImageTags">
    <vt:lpwstr/>
  </property>
</Properties>
</file>